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440" windowHeight="12585"/>
  </bookViews>
  <sheets>
    <sheet name="Лист1" sheetId="1" r:id="rId1"/>
  </sheets>
  <definedNames>
    <definedName name="_xlnm.Print_Area" localSheetId="0">Лист1!$A$1:$N$106</definedName>
  </definedNames>
  <calcPr calcId="125725"/>
</workbook>
</file>

<file path=xl/calcChain.xml><?xml version="1.0" encoding="utf-8"?>
<calcChain xmlns="http://schemas.openxmlformats.org/spreadsheetml/2006/main">
  <c r="J96" i="1"/>
  <c r="J105" s="1"/>
  <c r="K96"/>
  <c r="K105" s="1"/>
  <c r="L96"/>
  <c r="L105" s="1"/>
  <c r="M96"/>
  <c r="M105" s="1"/>
  <c r="N96"/>
  <c r="N105" s="1"/>
  <c r="I96"/>
  <c r="I105" s="1"/>
  <c r="J84"/>
  <c r="K84"/>
  <c r="L84"/>
  <c r="M84"/>
  <c r="N84"/>
  <c r="I84"/>
  <c r="J78"/>
  <c r="K78"/>
  <c r="L78"/>
  <c r="M78"/>
  <c r="N78"/>
  <c r="I78"/>
  <c r="J88"/>
  <c r="K88"/>
  <c r="L88"/>
  <c r="N88"/>
  <c r="I88"/>
  <c r="I89" l="1"/>
  <c r="J89"/>
  <c r="N89"/>
  <c r="K89"/>
  <c r="L89"/>
  <c r="J67"/>
  <c r="K67"/>
  <c r="L67"/>
  <c r="M67"/>
  <c r="N67"/>
  <c r="I67"/>
  <c r="J63"/>
  <c r="K63"/>
  <c r="L63"/>
  <c r="M63"/>
  <c r="N63"/>
  <c r="I63"/>
  <c r="J58" l="1"/>
  <c r="K58"/>
  <c r="L58"/>
  <c r="M58"/>
  <c r="N58"/>
  <c r="I58"/>
  <c r="J54"/>
  <c r="K54"/>
  <c r="L54"/>
  <c r="M54"/>
  <c r="N54"/>
  <c r="I54"/>
  <c r="J47"/>
  <c r="K47"/>
  <c r="L47"/>
  <c r="M47"/>
  <c r="N47"/>
  <c r="I47"/>
  <c r="J40"/>
  <c r="K40"/>
  <c r="L40"/>
  <c r="M40"/>
  <c r="N40"/>
  <c r="I40"/>
  <c r="J37"/>
  <c r="J73" s="1"/>
  <c r="J106" s="1"/>
  <c r="K37"/>
  <c r="K73" s="1"/>
  <c r="K106" s="1"/>
  <c r="L37"/>
  <c r="L73" s="1"/>
  <c r="L106" s="1"/>
  <c r="M37"/>
  <c r="M73" s="1"/>
  <c r="N37"/>
  <c r="N73" s="1"/>
  <c r="N106" s="1"/>
  <c r="I37"/>
  <c r="I73" s="1"/>
  <c r="I106" s="1"/>
  <c r="M87"/>
  <c r="M88" l="1"/>
  <c r="M89" s="1"/>
  <c r="M106" s="1"/>
  <c r="N11"/>
  <c r="K11"/>
  <c r="I11"/>
  <c r="J11"/>
  <c r="L11"/>
  <c r="AC58"/>
  <c r="M11" l="1"/>
</calcChain>
</file>

<file path=xl/sharedStrings.xml><?xml version="1.0" encoding="utf-8"?>
<sst xmlns="http://schemas.openxmlformats.org/spreadsheetml/2006/main" count="261" uniqueCount="186">
  <si>
    <t>Раздел 1. Целевые показатели реализации плана мероприятий</t>
  </si>
  <si>
    <t>№ п/п</t>
  </si>
  <si>
    <t>Наименование</t>
  </si>
  <si>
    <t>Единица измерения</t>
  </si>
  <si>
    <t>Значение</t>
  </si>
  <si>
    <t>2021 год</t>
  </si>
  <si>
    <t>2022 год</t>
  </si>
  <si>
    <t>2023 год</t>
  </si>
  <si>
    <t>2024 год</t>
  </si>
  <si>
    <t>Объем инвестиций в основной капитал, в ценах соответствующих лет</t>
  </si>
  <si>
    <t>Мероприятие</t>
  </si>
  <si>
    <t>Срок реализации</t>
  </si>
  <si>
    <t>Результат</t>
  </si>
  <si>
    <t>Наименование, ед. измерения</t>
  </si>
  <si>
    <t>Ресурсное обеспечение</t>
  </si>
  <si>
    <t>Раздел 3. Перечень инвестиционных проектов, обеспечивающих достижение целевых показателей</t>
  </si>
  <si>
    <t xml:space="preserve">Наименование </t>
  </si>
  <si>
    <t>Инициатор</t>
  </si>
  <si>
    <t xml:space="preserve">Раздел в соответствии с ОК 029-2014 (КДЕС Ред. 2) </t>
  </si>
  <si>
    <t>Раздел 2. Перечень мероприятий, направленных на повышение инвестиционной привлекательности</t>
  </si>
  <si>
    <t>Ответственный</t>
  </si>
  <si>
    <t>Краткое описание проекта</t>
  </si>
  <si>
    <t>Количество создаваемых новых постоянно действующих рабочих мест в результате реализации инвестиционных проектов</t>
  </si>
  <si>
    <t>2019 год (факт)</t>
  </si>
  <si>
    <t>Индекс физического объема инвестиций в основной капитал, в сопоставимых ценах</t>
  </si>
  <si>
    <t>тыс. рублей</t>
  </si>
  <si>
    <t>Объем инвестиций в основной капитал на душу населения, в ценах соответствующих лет</t>
  </si>
  <si>
    <t>% к пред. году</t>
  </si>
  <si>
    <t>Разработка и актуализация Инвестиционного паспорта муниципального района</t>
  </si>
  <si>
    <t>Количество проведенных заседаний, ед.</t>
  </si>
  <si>
    <t>Проведение заседаний совета по инвестициям</t>
  </si>
  <si>
    <t>2020 - 2024 годы</t>
  </si>
  <si>
    <t>Направление инвестиционных проектов стоимостью от 50 млн. рублей на сопровождение в АО "Агентство развития и инвестиций Омской области"</t>
  </si>
  <si>
    <t>Количество переданных на сопровождение инвестиционных проектов, ед.</t>
  </si>
  <si>
    <t>Формирование и ведение Реестра земельных участков для реализации инвестиционных проектов</t>
  </si>
  <si>
    <t>Разработка инвестиционных предложений по реализации новых инвестиционных проектов на территории района</t>
  </si>
  <si>
    <t>Проведение встреч с руководителями организаций, КФХ, ИП на территории района по вопросам инвестиционной деятельности</t>
  </si>
  <si>
    <t>Количество инвестиционных предложений, ед.</t>
  </si>
  <si>
    <t>Количество земельных участков в Реестре, ед.</t>
  </si>
  <si>
    <t>Количество разработанных и (или) актуализированных инвестиционных паспортов по состоянию на 01.04 ежегодно, ед.</t>
  </si>
  <si>
    <t>Объем инвестиций, млн. рублей</t>
  </si>
  <si>
    <t>В рамках полномочий Администрации, взаимодействие с АО "Агентство развития и инвестиций Омской области"</t>
  </si>
  <si>
    <t>Количество проведенных встреч, ед.</t>
  </si>
  <si>
    <t>ИП Глава КФХ Кесов С.Г.</t>
  </si>
  <si>
    <t>ООО "Алексеевское"</t>
  </si>
  <si>
    <t>ООО "Сибирь - Агро"</t>
  </si>
  <si>
    <t>ООО "Колос"</t>
  </si>
  <si>
    <t>Реконструкция животноводческой фермы на 400 скотомест (замена кровли, ремонт пола). Краснополянское сп.</t>
  </si>
  <si>
    <t>СПК "Станический"</t>
  </si>
  <si>
    <t>ИП Глава КФХ Титарева И.Г.</t>
  </si>
  <si>
    <t>Строительство молочного блока, доильного зала на 99 скотомест. Горьковское гп.</t>
  </si>
  <si>
    <t>Установка доильного оборудования, молокопровода на 99 скотомест. Горьковское гп.</t>
  </si>
  <si>
    <t>ИП Глава КФХ Литвинов Н.С.</t>
  </si>
  <si>
    <t>ИП Глава КФХ Арбузов В.А.</t>
  </si>
  <si>
    <t>ООО "Нива"</t>
  </si>
  <si>
    <t>ИП Глава КФХ Мельниченко Д.Н.</t>
  </si>
  <si>
    <t>ИП Глава КФХ Рамазанов Р.М.</t>
  </si>
  <si>
    <t>АО "Жилкомсервис"</t>
  </si>
  <si>
    <t>Частные застройщики</t>
  </si>
  <si>
    <t>Установка антенно-мачтовых устройств мобильной связи</t>
  </si>
  <si>
    <t>Приобретение стиральных машин для прачечной</t>
  </si>
  <si>
    <t>ООО "СОЛ "Альпийский"</t>
  </si>
  <si>
    <t>Предоставление гражданам социальных выплат на строительство, приобретение индивидуального жилья</t>
  </si>
  <si>
    <t>Администрация Горьковского муниципального района Омской области</t>
  </si>
  <si>
    <t>ООО "СибАгроПром"</t>
  </si>
  <si>
    <t>Замена КТП, замена провода А на СИП - 1,6 км. Замена опор - 38 шт. в с. Октябрьское.</t>
  </si>
  <si>
    <t xml:space="preserve">Администрация Горьковского муниципального района Омской области </t>
  </si>
  <si>
    <t>Замена КТП, замена опор, 6 шт. замена провода А на СИП, строительство ВЛ-0,4 150 м в п. Алексеевский.</t>
  </si>
  <si>
    <t>Реконструкция помещения под доильное оборудование на 400 скотомест. Новопокровское сп.</t>
  </si>
  <si>
    <t>Реконструкция зернохранилища на 5 тыс. тонн, токового хозяйства</t>
  </si>
  <si>
    <t>Строительство телятника на 200 голов и установка доильного оборудования</t>
  </si>
  <si>
    <t>ИП Глава КФХ Матвеев П.А.</t>
  </si>
  <si>
    <t>Модернизация животноводческих помещений на 400 скотомест (установка молокопровода, новых поилок), пос. Алексеевский</t>
  </si>
  <si>
    <t>Монтаж зерносушилки</t>
  </si>
  <si>
    <t>Установка молокопровода на 400 скотомест. Краснополянское сп.</t>
  </si>
  <si>
    <t>Строительство кормоцеха и приобретение оборудования, с. Лежанка</t>
  </si>
  <si>
    <t>Создание кооператива по закупу и переработке молока на базе ИП Глава КФХ Титарева И.Г., Горьковское гп.</t>
  </si>
  <si>
    <t>Приобретение технологического оборудования для хлебопекарни.
Планируется приобрести машины: тестомесильные, тестоотсадочные, для раскатки теста, для резки хлебобулочных изделий и приобретение стеллажных тележек</t>
  </si>
  <si>
    <t>ИП Глава К(Ф)Х Усов В.А.</t>
  </si>
  <si>
    <t>Инвестиции в сельскохозяйственную отрасль</t>
  </si>
  <si>
    <t>Итого</t>
  </si>
  <si>
    <t>Создание дополнительных мощностей для сельскохозяйственного производства</t>
  </si>
  <si>
    <t>Модернизация производственных процессов, создание новых мощностей</t>
  </si>
  <si>
    <t>Модернизация объектов животноводства для увеличения поголовья КРС</t>
  </si>
  <si>
    <t>Техническое перевооружение сельхозпроизводства, создание условий для хранения зерна</t>
  </si>
  <si>
    <t>Техническое перевооружение сельхозпроизводства</t>
  </si>
  <si>
    <t>Создание фермерского хозяйства по производству молока</t>
  </si>
  <si>
    <t>Расширение спектра услуг санаторно-оздоровительного лагеря</t>
  </si>
  <si>
    <t>Организация деятельности кафе в с. Октябрьское</t>
  </si>
  <si>
    <t xml:space="preserve">Реконструкция помещений, приобретение оборудования </t>
  </si>
  <si>
    <t>Создание производства по переработке молока (сырья) в продукцию пригодную для реализации, соответствующую требованиям,  предъявляемым к товарам пищевой промышленности, изготовленным производственным способом в соответствии с санитарными нормами и правилами в с. Астыровка</t>
  </si>
  <si>
    <t>Техническое перевооружение сельскохозяйственного производства</t>
  </si>
  <si>
    <t>ООО "Компания Русское зерно"</t>
  </si>
  <si>
    <t>Сфера услуг, производственная деятельность</t>
  </si>
  <si>
    <t>Итого по сфере услуг, переработке</t>
  </si>
  <si>
    <t>Модернизация хлебопекарного производства</t>
  </si>
  <si>
    <t>Модернизация объектов теплоснабжения Горьковского муниципального района</t>
  </si>
  <si>
    <t>Приобритение технологического оборудования</t>
  </si>
  <si>
    <t>АО "Россети" МРСК "Сибирь"</t>
  </si>
  <si>
    <t>Улучшение качества воды в Горьковском муниципальном районе</t>
  </si>
  <si>
    <t>Строительство подъездов к объектам сельхозтоваропроизводителей</t>
  </si>
  <si>
    <t>Строительство дорог</t>
  </si>
  <si>
    <t>Всего по району</t>
  </si>
  <si>
    <t>строительство дороги 1,8 км</t>
  </si>
  <si>
    <t>В рамках полномочий Администрации</t>
  </si>
  <si>
    <t>Строительство грязелечебницы, капитальный ремонт жилых корпусов</t>
  </si>
  <si>
    <t>Строительство котельной для бюджетных потребителей</t>
  </si>
  <si>
    <t>Инфраструктурные инвестпроекты и привлечением средств бюджетов и инвестпрограмм</t>
  </si>
  <si>
    <t>Строительство жилых домов</t>
  </si>
  <si>
    <t>В рамках полномочий Администрации, взаимодействие с ресурсоснабжающими организациями</t>
  </si>
  <si>
    <t>В рамках полномочий Администрации без привлечения доп. ресурсов</t>
  </si>
  <si>
    <t>Отдел имущественных отношений управления экономики, бухгалтерского учета и имущественных отношений Администрации Горьковского муниципального района Омской области</t>
  </si>
  <si>
    <t xml:space="preserve">Управление сельского хозяйства и продовольствия Администрации Горьковского муниципального района Омской области, Управление строительства и ЖКХ Администрации Горьковского муниципального района Омской области, Экономический отдел управления экономики, бухгалтерского учета и имущественных отношений Администрации Горьковского муниципального района Омской области 
</t>
  </si>
  <si>
    <t xml:space="preserve">Управление экономики, бухгалтерского учета и имущественных отношений Администрации Горьковского муниципального района Омской области </t>
  </si>
  <si>
    <t>Управление строительства и ЖКХ Администрации Горьковского муниципального района Омской области</t>
  </si>
  <si>
    <t xml:space="preserve">Управление экономики, бухгалтерского учета и имущественных отношений Администрации Горьковского муниципального района Омской области 
</t>
  </si>
  <si>
    <t>Техперевооружение сельхозпроизводства</t>
  </si>
  <si>
    <t>Приобретение сельскохозяйственого оборудования</t>
  </si>
  <si>
    <t>Модернизация и расширение производственных мощностей с последующим созданием сельхозкооператива</t>
  </si>
  <si>
    <t>Создание хозяйства по производству молока - сырья</t>
  </si>
  <si>
    <t>Модернизация убойного пункта в р.п. Горьковское</t>
  </si>
  <si>
    <t>Приобретение и установка мукомольного оборудования. Приобретение вальцовой мельницы «Мельник» для переработки зерна пшеницы в муку, производительностью 400 кг в час</t>
  </si>
  <si>
    <t xml:space="preserve">2020 год </t>
  </si>
  <si>
    <t>Строительство подъезда к объектам сельхозтоваропроизводителя ИП Глава КФХ Кесов С.Г.</t>
  </si>
  <si>
    <t>млн. рублей</t>
  </si>
  <si>
    <t>единиц</t>
  </si>
  <si>
    <t>Приобретение сельскохозяйственной техники и оборудования</t>
  </si>
  <si>
    <t>Реконструкция животноводческого помещения, учеличение поголовья коров до 600 голов</t>
  </si>
  <si>
    <t xml:space="preserve">Приобретение сельскохозяйственной техники и оборудования </t>
  </si>
  <si>
    <t xml:space="preserve">Приобретение сельскохозяйственной техники, оборудования и автомобилей
</t>
  </si>
  <si>
    <t>ООО " АПХ "Алтаур" СП "Дружба</t>
  </si>
  <si>
    <t xml:space="preserve">Приобретение сельскохозяйственого оборудования
</t>
  </si>
  <si>
    <t xml:space="preserve">Приборетение крупного рогатого скота, сельскохозяйственной техники </t>
  </si>
  <si>
    <t>ИП Фролов А.С.</t>
  </si>
  <si>
    <t>Раздел А</t>
  </si>
  <si>
    <t>Раздел С</t>
  </si>
  <si>
    <t>Раздел S</t>
  </si>
  <si>
    <t>Раздел I</t>
  </si>
  <si>
    <t>Итого по инфраструктурным инвестпроектам и привлечением средств бюджетов и инвестпрограмм</t>
  </si>
  <si>
    <t>Раздел D</t>
  </si>
  <si>
    <t>Раздел J</t>
  </si>
  <si>
    <t>Раздел F</t>
  </si>
  <si>
    <t>Раздел E</t>
  </si>
  <si>
    <t>Администрация Горьковского городского поселения Горьковского муниципального района Омской области</t>
  </si>
  <si>
    <t>Администрация Астыровского сельского поселения Горьковского муниципального района Омской области</t>
  </si>
  <si>
    <t xml:space="preserve">Администрация Алексеевского сельского поселения Горьковского муниципального района Омской области, 
Администрация Краснополянского сельского поселения Горьковского муниципального района Омской области,
Администрация Новопокровского сельского поселения Горьковского муниципального района Омской области
</t>
  </si>
  <si>
    <t>Администрация Октябрьского сельского поселения Горьковского муниципального района Омской области</t>
  </si>
  <si>
    <t>2020 год (факт)</t>
  </si>
  <si>
    <t>Производство комбикормов</t>
  </si>
  <si>
    <t>Строительство крытой площадки под зерно</t>
  </si>
  <si>
    <t xml:space="preserve">Приобретение и установка молокопровода и системы навозоудаления. </t>
  </si>
  <si>
    <t xml:space="preserve">Строительство телятника с родильным отделением на 100 скотомест. </t>
  </si>
  <si>
    <t xml:space="preserve">Создание и развитие производственной базы молочного направления, Астыровского сп. и приобретение сельскохозяйственой техники и оборудования, а также крупного рогатого скота. Приобретение строительных материалов для строительства животноводческого помещения.
</t>
  </si>
  <si>
    <t xml:space="preserve">Создание и развитие семейной животноводческой фермы молочно - мясного направления, Астыровское сп. Техническое перевооружение сельскохозяйственного производства
</t>
  </si>
  <si>
    <t>Приобретение сельхозтехники</t>
  </si>
  <si>
    <t>Приобретение сельхозтехники и оборудования</t>
  </si>
  <si>
    <t>Приобретение сельхозтехники и автомобилей</t>
  </si>
  <si>
    <t>Создание фермерского хозяйства мясного направления 
Техническое перевооружение сельскохозяйственного производства</t>
  </si>
  <si>
    <t xml:space="preserve">ИП Глава КФХ Редкозубов А.И. </t>
  </si>
  <si>
    <t xml:space="preserve">ИП Глава КФХ Ширяев С.В. </t>
  </si>
  <si>
    <t xml:space="preserve">ИП Глава КФХ Дюсенбинов  А.Е. </t>
  </si>
  <si>
    <t>ИП Глава КФХ Кожахметов Е.Т.</t>
  </si>
  <si>
    <t>Развитие производственной базы мясного направления Павлодаровское сп. Приобретение сельскохозяйственной техники и оборудования, а также овец (ярок)</t>
  </si>
  <si>
    <t>Приобретение холодильного оборудования для глубокой заморозки мяса. Производство мясных полуфабрикатов</t>
  </si>
  <si>
    <t>ООО "Аграрий"</t>
  </si>
  <si>
    <t>Организация деятельности прачечной в с. Сухое</t>
  </si>
  <si>
    <t>Строительство судейского домика</t>
  </si>
  <si>
    <t xml:space="preserve">Строительство магазина в с. Октябрьское </t>
  </si>
  <si>
    <t>ИП Чаунин Т.А.</t>
  </si>
  <si>
    <t>Организация семейного кафе</t>
  </si>
  <si>
    <t>"Организация семейного кафе" р.п. Горьковское</t>
  </si>
  <si>
    <t>Строительство летней веранды на 40 мест (р.п. Горьковское)</t>
  </si>
  <si>
    <t>ИП Климкина Т.Н.</t>
  </si>
  <si>
    <t>"Рощинский продукт (пчеловодство)" с. Рощино</t>
  </si>
  <si>
    <t>ИИ Кулешов В.Н.</t>
  </si>
  <si>
    <t xml:space="preserve">Замена котлов в котельной:
- с. Сухое;
- с. Новопокровка;
- д. Чулино;
- д. Сягаевка.
</t>
  </si>
  <si>
    <t>ООО "Т2 Мобайл"
ПАО "МТС"</t>
  </si>
  <si>
    <t>Строительство водопровода в с. Октябрьское</t>
  </si>
  <si>
    <t xml:space="preserve">Реконструкция водопровода в р.п. Горьковское </t>
  </si>
  <si>
    <t>Строительство модульной котельной в р.п. Горьковское</t>
  </si>
  <si>
    <t>Строительство водопровода в с. Астыровка</t>
  </si>
  <si>
    <t xml:space="preserve">Приобретение маточного поголовья КРС мясного направления, реконструкция зданий, приобретение сельхозтехники и инвентаря </t>
  </si>
  <si>
    <r>
      <t xml:space="preserve">Отчет о реализации плана
мероприятий по привлечению инвестиций 
в Горьковский муниципальный район Омской области на 2020 - 2024 годы
</t>
    </r>
    <r>
      <rPr>
        <b/>
        <u/>
        <sz val="14"/>
        <color theme="1"/>
        <rFont val="Times New Roman"/>
        <family val="1"/>
        <charset val="204"/>
      </rPr>
      <t>за 2020 год</t>
    </r>
  </si>
  <si>
    <t>Значение 
2020 года</t>
  </si>
  <si>
    <t>Исполнено. Построена дорога протяженностью 1,84 км.</t>
  </si>
  <si>
    <r>
      <t xml:space="preserve">Приложение 
к отчету о ходе реализации разделов стратегии социально-экономического развития Горьковского муниципального района Омской области до 2030 года, посвященных развитию инвестиционной деятельности (далее – Стратегия) Горьковского муниципального района Омской области 
</t>
    </r>
    <r>
      <rPr>
        <b/>
        <sz val="14"/>
        <color theme="1"/>
        <rFont val="Times New Roman"/>
        <family val="1"/>
        <charset val="204"/>
      </rPr>
      <t>за 2020 год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</si>
</sst>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Fill="1"/>
    <xf numFmtId="2" fontId="1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/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3" xfId="0" applyFont="1" applyFill="1" applyBorder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6"/>
  <sheetViews>
    <sheetView tabSelected="1" view="pageBreakPreview" topLeftCell="A100" zoomScale="65" zoomScaleNormal="100" zoomScaleSheetLayoutView="65" workbookViewId="0">
      <selection activeCell="E4" sqref="E4"/>
    </sheetView>
  </sheetViews>
  <sheetFormatPr defaultRowHeight="18.75"/>
  <cols>
    <col min="1" max="1" width="6.7109375" style="1" customWidth="1"/>
    <col min="2" max="2" width="9.140625" style="1"/>
    <col min="3" max="3" width="20.28515625" style="1" customWidth="1"/>
    <col min="4" max="4" width="12" style="1" customWidth="1"/>
    <col min="5" max="5" width="83.28515625" style="1" customWidth="1"/>
    <col min="6" max="6" width="22.28515625" style="1" customWidth="1"/>
    <col min="7" max="8" width="11.42578125" style="1" customWidth="1"/>
    <col min="9" max="9" width="10.42578125" style="1" bestFit="1" customWidth="1"/>
    <col min="10" max="10" width="10" style="1" customWidth="1"/>
    <col min="11" max="11" width="14.85546875" style="1" customWidth="1"/>
    <col min="12" max="12" width="14.28515625" style="1" customWidth="1"/>
    <col min="13" max="13" width="20.42578125" style="1" customWidth="1"/>
    <col min="14" max="14" width="20.28515625" style="1" customWidth="1"/>
    <col min="15" max="15" width="13.28515625" style="1" customWidth="1"/>
    <col min="16" max="16384" width="9.140625" style="1"/>
  </cols>
  <sheetData>
    <row r="1" spans="1:14">
      <c r="K1" s="29" t="s">
        <v>185</v>
      </c>
      <c r="L1" s="29"/>
      <c r="M1" s="29"/>
      <c r="N1" s="29"/>
    </row>
    <row r="2" spans="1:14">
      <c r="K2" s="29"/>
      <c r="L2" s="29"/>
      <c r="M2" s="29"/>
      <c r="N2" s="29"/>
    </row>
    <row r="3" spans="1:14">
      <c r="K3" s="29"/>
      <c r="L3" s="29"/>
      <c r="M3" s="29"/>
      <c r="N3" s="29"/>
    </row>
    <row r="4" spans="1:14" ht="84" customHeight="1">
      <c r="K4" s="29"/>
      <c r="L4" s="29"/>
      <c r="M4" s="29"/>
      <c r="N4" s="29"/>
    </row>
    <row r="5" spans="1:14" s="2" customFormat="1" ht="87.75" customHeight="1">
      <c r="A5" s="80" t="s">
        <v>182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</row>
    <row r="6" spans="1:14" ht="10.5" customHeight="1"/>
    <row r="7" spans="1:14" s="2" customFormat="1">
      <c r="A7" s="2" t="s">
        <v>0</v>
      </c>
    </row>
    <row r="8" spans="1:14" s="2" customForma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4" s="2" customFormat="1">
      <c r="A9" s="33" t="s">
        <v>1</v>
      </c>
      <c r="B9" s="82" t="s">
        <v>2</v>
      </c>
      <c r="C9" s="82"/>
      <c r="D9" s="82"/>
      <c r="E9" s="82"/>
      <c r="F9" s="82"/>
      <c r="G9" s="33" t="s">
        <v>3</v>
      </c>
      <c r="H9" s="33"/>
      <c r="I9" s="83" t="s">
        <v>4</v>
      </c>
      <c r="J9" s="83"/>
      <c r="K9" s="83"/>
      <c r="L9" s="83"/>
      <c r="M9" s="83"/>
      <c r="N9" s="83"/>
    </row>
    <row r="10" spans="1:14" s="2" customFormat="1" ht="62.25" customHeight="1">
      <c r="A10" s="33"/>
      <c r="B10" s="82"/>
      <c r="C10" s="82"/>
      <c r="D10" s="82"/>
      <c r="E10" s="82"/>
      <c r="F10" s="82"/>
      <c r="G10" s="33"/>
      <c r="H10" s="33"/>
      <c r="I10" s="22" t="s">
        <v>23</v>
      </c>
      <c r="J10" s="22" t="s">
        <v>147</v>
      </c>
      <c r="K10" s="22" t="s">
        <v>5</v>
      </c>
      <c r="L10" s="22" t="s">
        <v>6</v>
      </c>
      <c r="M10" s="22" t="s">
        <v>7</v>
      </c>
      <c r="N10" s="22" t="s">
        <v>8</v>
      </c>
    </row>
    <row r="11" spans="1:14" s="2" customFormat="1" ht="32.25" customHeight="1">
      <c r="A11" s="21">
        <v>1</v>
      </c>
      <c r="B11" s="60" t="s">
        <v>9</v>
      </c>
      <c r="C11" s="60"/>
      <c r="D11" s="60"/>
      <c r="E11" s="60"/>
      <c r="F11" s="60"/>
      <c r="G11" s="82" t="s">
        <v>124</v>
      </c>
      <c r="H11" s="82"/>
      <c r="I11" s="3">
        <f>I106</f>
        <v>132.4</v>
      </c>
      <c r="J11" s="3">
        <f t="shared" ref="J11:N11" si="0">J106</f>
        <v>413.42000000000007</v>
      </c>
      <c r="K11" s="3">
        <f t="shared" si="0"/>
        <v>248.72000000000003</v>
      </c>
      <c r="L11" s="3">
        <f t="shared" si="0"/>
        <v>119.5</v>
      </c>
      <c r="M11" s="3">
        <f t="shared" si="0"/>
        <v>101.6</v>
      </c>
      <c r="N11" s="3">
        <f t="shared" si="0"/>
        <v>259.79000000000002</v>
      </c>
    </row>
    <row r="12" spans="1:14" s="2" customFormat="1" ht="30" customHeight="1">
      <c r="A12" s="21">
        <v>2</v>
      </c>
      <c r="B12" s="60" t="s">
        <v>22</v>
      </c>
      <c r="C12" s="60"/>
      <c r="D12" s="60"/>
      <c r="E12" s="60"/>
      <c r="F12" s="60"/>
      <c r="G12" s="82" t="s">
        <v>125</v>
      </c>
      <c r="H12" s="82"/>
      <c r="I12" s="21">
        <v>18</v>
      </c>
      <c r="J12" s="21">
        <v>10</v>
      </c>
      <c r="K12" s="21">
        <v>30</v>
      </c>
      <c r="L12" s="21">
        <v>12</v>
      </c>
      <c r="M12" s="21">
        <v>17</v>
      </c>
      <c r="N12" s="21">
        <v>10</v>
      </c>
    </row>
    <row r="13" spans="1:14" s="2" customFormat="1" ht="27.75" customHeight="1">
      <c r="A13" s="21">
        <v>3</v>
      </c>
      <c r="B13" s="60" t="s">
        <v>26</v>
      </c>
      <c r="C13" s="60"/>
      <c r="D13" s="60"/>
      <c r="E13" s="60"/>
      <c r="F13" s="60"/>
      <c r="G13" s="82" t="s">
        <v>25</v>
      </c>
      <c r="H13" s="82"/>
      <c r="I13" s="21">
        <v>6.6</v>
      </c>
      <c r="J13" s="21">
        <v>3.8</v>
      </c>
      <c r="K13" s="21">
        <v>4.7</v>
      </c>
      <c r="L13" s="21">
        <v>4.9000000000000004</v>
      </c>
      <c r="M13" s="21">
        <v>5.2</v>
      </c>
      <c r="N13" s="21">
        <v>7.8</v>
      </c>
    </row>
    <row r="14" spans="1:14" s="2" customFormat="1" ht="26.25" customHeight="1">
      <c r="A14" s="21">
        <v>4</v>
      </c>
      <c r="B14" s="60" t="s">
        <v>24</v>
      </c>
      <c r="C14" s="60"/>
      <c r="D14" s="60"/>
      <c r="E14" s="60"/>
      <c r="F14" s="60"/>
      <c r="G14" s="82" t="s">
        <v>27</v>
      </c>
      <c r="H14" s="82"/>
      <c r="I14" s="3">
        <v>125.15</v>
      </c>
      <c r="J14" s="3">
        <v>312.25</v>
      </c>
      <c r="K14" s="3">
        <v>60.16</v>
      </c>
      <c r="L14" s="3">
        <v>48.05</v>
      </c>
      <c r="M14" s="3">
        <v>85.02</v>
      </c>
      <c r="N14" s="3">
        <v>255.7</v>
      </c>
    </row>
    <row r="15" spans="1:14" s="2" customFormat="1"/>
    <row r="16" spans="1:14" s="2" customFormat="1">
      <c r="A16" s="2" t="s">
        <v>19</v>
      </c>
    </row>
    <row r="17" spans="1:14" s="2" customFormat="1"/>
    <row r="18" spans="1:14" s="2" customFormat="1">
      <c r="A18" s="33" t="s">
        <v>1</v>
      </c>
      <c r="B18" s="33" t="s">
        <v>10</v>
      </c>
      <c r="C18" s="33"/>
      <c r="D18" s="33"/>
      <c r="E18" s="33"/>
      <c r="F18" s="33" t="s">
        <v>11</v>
      </c>
      <c r="G18" s="33" t="s">
        <v>12</v>
      </c>
      <c r="H18" s="33"/>
      <c r="I18" s="33"/>
      <c r="J18" s="33"/>
      <c r="K18" s="33" t="s">
        <v>14</v>
      </c>
      <c r="L18" s="33"/>
      <c r="M18" s="33" t="s">
        <v>20</v>
      </c>
      <c r="N18" s="33"/>
    </row>
    <row r="19" spans="1:14" s="2" customFormat="1" ht="44.25" customHeight="1">
      <c r="A19" s="33"/>
      <c r="B19" s="33"/>
      <c r="C19" s="33"/>
      <c r="D19" s="33"/>
      <c r="E19" s="33"/>
      <c r="F19" s="33"/>
      <c r="G19" s="33" t="s">
        <v>13</v>
      </c>
      <c r="H19" s="33"/>
      <c r="I19" s="84" t="s">
        <v>183</v>
      </c>
      <c r="J19" s="84"/>
      <c r="K19" s="33"/>
      <c r="L19" s="33"/>
      <c r="M19" s="33"/>
      <c r="N19" s="33"/>
    </row>
    <row r="20" spans="1:14" s="2" customFormat="1" ht="134.25" customHeight="1">
      <c r="A20" s="22">
        <v>1</v>
      </c>
      <c r="B20" s="60" t="s">
        <v>34</v>
      </c>
      <c r="C20" s="60"/>
      <c r="D20" s="60"/>
      <c r="E20" s="60"/>
      <c r="F20" s="22" t="s">
        <v>31</v>
      </c>
      <c r="G20" s="60" t="s">
        <v>38</v>
      </c>
      <c r="H20" s="60"/>
      <c r="I20" s="78">
        <v>15</v>
      </c>
      <c r="J20" s="79"/>
      <c r="K20" s="60" t="s">
        <v>109</v>
      </c>
      <c r="L20" s="60"/>
      <c r="M20" s="60" t="s">
        <v>111</v>
      </c>
      <c r="N20" s="60"/>
    </row>
    <row r="21" spans="1:14" s="2" customFormat="1" ht="266.25" customHeight="1">
      <c r="A21" s="22">
        <v>2</v>
      </c>
      <c r="B21" s="60" t="s">
        <v>35</v>
      </c>
      <c r="C21" s="60"/>
      <c r="D21" s="60"/>
      <c r="E21" s="60"/>
      <c r="F21" s="22" t="s">
        <v>31</v>
      </c>
      <c r="G21" s="60" t="s">
        <v>37</v>
      </c>
      <c r="H21" s="60"/>
      <c r="I21" s="78">
        <v>2</v>
      </c>
      <c r="J21" s="79"/>
      <c r="K21" s="60" t="s">
        <v>41</v>
      </c>
      <c r="L21" s="60"/>
      <c r="M21" s="60" t="s">
        <v>112</v>
      </c>
      <c r="N21" s="60"/>
    </row>
    <row r="22" spans="1:14" s="2" customFormat="1" ht="117.75" customHeight="1">
      <c r="A22" s="22">
        <v>3</v>
      </c>
      <c r="B22" s="60" t="s">
        <v>32</v>
      </c>
      <c r="C22" s="60"/>
      <c r="D22" s="60"/>
      <c r="E22" s="60"/>
      <c r="F22" s="22" t="s">
        <v>31</v>
      </c>
      <c r="G22" s="60" t="s">
        <v>33</v>
      </c>
      <c r="H22" s="60"/>
      <c r="I22" s="78">
        <v>0</v>
      </c>
      <c r="J22" s="79"/>
      <c r="K22" s="60" t="s">
        <v>41</v>
      </c>
      <c r="L22" s="60"/>
      <c r="M22" s="60" t="s">
        <v>113</v>
      </c>
      <c r="N22" s="60"/>
    </row>
    <row r="23" spans="1:14" s="2" customFormat="1" ht="261.75" customHeight="1">
      <c r="A23" s="22">
        <v>4</v>
      </c>
      <c r="B23" s="60" t="s">
        <v>36</v>
      </c>
      <c r="C23" s="60"/>
      <c r="D23" s="60"/>
      <c r="E23" s="60"/>
      <c r="F23" s="22" t="s">
        <v>31</v>
      </c>
      <c r="G23" s="60" t="s">
        <v>42</v>
      </c>
      <c r="H23" s="60"/>
      <c r="I23" s="78">
        <v>7</v>
      </c>
      <c r="J23" s="79"/>
      <c r="K23" s="60" t="s">
        <v>110</v>
      </c>
      <c r="L23" s="60"/>
      <c r="M23" s="60" t="s">
        <v>112</v>
      </c>
      <c r="N23" s="60"/>
    </row>
    <row r="24" spans="1:14" s="2" customFormat="1" ht="119.25" customHeight="1">
      <c r="A24" s="22">
        <v>5</v>
      </c>
      <c r="B24" s="60" t="s">
        <v>123</v>
      </c>
      <c r="C24" s="60"/>
      <c r="D24" s="60"/>
      <c r="E24" s="60"/>
      <c r="F24" s="22" t="s">
        <v>122</v>
      </c>
      <c r="G24" s="60" t="s">
        <v>103</v>
      </c>
      <c r="H24" s="60"/>
      <c r="I24" s="33" t="s">
        <v>184</v>
      </c>
      <c r="J24" s="33"/>
      <c r="K24" s="60" t="s">
        <v>104</v>
      </c>
      <c r="L24" s="60"/>
      <c r="M24" s="60" t="s">
        <v>114</v>
      </c>
      <c r="N24" s="60"/>
    </row>
    <row r="25" spans="1:14" s="2" customFormat="1" ht="114.75" customHeight="1">
      <c r="A25" s="22">
        <v>7</v>
      </c>
      <c r="B25" s="60" t="s">
        <v>30</v>
      </c>
      <c r="C25" s="60"/>
      <c r="D25" s="60"/>
      <c r="E25" s="60"/>
      <c r="F25" s="22" t="s">
        <v>31</v>
      </c>
      <c r="G25" s="60" t="s">
        <v>29</v>
      </c>
      <c r="H25" s="60"/>
      <c r="I25" s="33">
        <v>3</v>
      </c>
      <c r="J25" s="33"/>
      <c r="K25" s="60" t="s">
        <v>110</v>
      </c>
      <c r="L25" s="60"/>
      <c r="M25" s="60" t="s">
        <v>115</v>
      </c>
      <c r="N25" s="60"/>
    </row>
    <row r="26" spans="1:14" s="2" customFormat="1" ht="153.75" customHeight="1">
      <c r="A26" s="22">
        <v>8</v>
      </c>
      <c r="B26" s="60" t="s">
        <v>28</v>
      </c>
      <c r="C26" s="60"/>
      <c r="D26" s="60"/>
      <c r="E26" s="60"/>
      <c r="F26" s="22" t="s">
        <v>31</v>
      </c>
      <c r="G26" s="60" t="s">
        <v>39</v>
      </c>
      <c r="H26" s="60"/>
      <c r="I26" s="33">
        <v>1</v>
      </c>
      <c r="J26" s="33"/>
      <c r="K26" s="60" t="s">
        <v>110</v>
      </c>
      <c r="L26" s="60"/>
      <c r="M26" s="60" t="s">
        <v>115</v>
      </c>
      <c r="N26" s="60"/>
    </row>
    <row r="27" spans="1:14" s="2" customFormat="1"/>
    <row r="28" spans="1:14" s="2" customFormat="1">
      <c r="A28" s="2" t="s">
        <v>15</v>
      </c>
    </row>
    <row r="29" spans="1:14" s="2" customFormat="1"/>
    <row r="30" spans="1:14" s="5" customFormat="1" ht="37.5" customHeight="1">
      <c r="A30" s="32" t="s">
        <v>1</v>
      </c>
      <c r="B30" s="32" t="s">
        <v>16</v>
      </c>
      <c r="C30" s="32"/>
      <c r="D30" s="32" t="s">
        <v>21</v>
      </c>
      <c r="E30" s="32"/>
      <c r="F30" s="32" t="s">
        <v>17</v>
      </c>
      <c r="G30" s="32" t="s">
        <v>18</v>
      </c>
      <c r="H30" s="32"/>
      <c r="I30" s="32" t="s">
        <v>40</v>
      </c>
      <c r="J30" s="32"/>
      <c r="K30" s="32"/>
      <c r="L30" s="32"/>
      <c r="M30" s="32"/>
      <c r="N30" s="32"/>
    </row>
    <row r="31" spans="1:14" s="5" customFormat="1" ht="66" customHeight="1">
      <c r="A31" s="32"/>
      <c r="B31" s="32"/>
      <c r="C31" s="32"/>
      <c r="D31" s="32"/>
      <c r="E31" s="32"/>
      <c r="F31" s="32"/>
      <c r="G31" s="32"/>
      <c r="H31" s="32"/>
      <c r="I31" s="17" t="s">
        <v>23</v>
      </c>
      <c r="J31" s="17" t="s">
        <v>147</v>
      </c>
      <c r="K31" s="17" t="s">
        <v>5</v>
      </c>
      <c r="L31" s="17" t="s">
        <v>6</v>
      </c>
      <c r="M31" s="17" t="s">
        <v>7</v>
      </c>
      <c r="N31" s="17" t="s">
        <v>8</v>
      </c>
    </row>
    <row r="32" spans="1:14" s="5" customFormat="1" ht="23.25" customHeight="1">
      <c r="A32" s="85" t="s">
        <v>79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</row>
    <row r="33" spans="1:28" s="5" customFormat="1" ht="21" customHeight="1">
      <c r="A33" s="46">
        <v>1</v>
      </c>
      <c r="B33" s="61" t="s">
        <v>81</v>
      </c>
      <c r="C33" s="62"/>
      <c r="D33" s="34" t="s">
        <v>126</v>
      </c>
      <c r="E33" s="34"/>
      <c r="F33" s="32" t="s">
        <v>43</v>
      </c>
      <c r="G33" s="47" t="s">
        <v>134</v>
      </c>
      <c r="H33" s="47"/>
      <c r="I33" s="6">
        <v>17.79</v>
      </c>
      <c r="J33" s="6">
        <v>43.22</v>
      </c>
      <c r="K33" s="6">
        <v>10</v>
      </c>
      <c r="L33" s="6">
        <v>10</v>
      </c>
      <c r="M33" s="6">
        <v>10</v>
      </c>
      <c r="N33" s="6">
        <v>10</v>
      </c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 spans="1:28" s="5" customFormat="1" ht="41.25" customHeight="1">
      <c r="A34" s="46"/>
      <c r="B34" s="69"/>
      <c r="C34" s="70"/>
      <c r="D34" s="34" t="s">
        <v>127</v>
      </c>
      <c r="E34" s="34"/>
      <c r="F34" s="32"/>
      <c r="G34" s="47"/>
      <c r="H34" s="47"/>
      <c r="I34" s="4">
        <v>0</v>
      </c>
      <c r="J34" s="4">
        <v>0</v>
      </c>
      <c r="K34" s="4">
        <v>15</v>
      </c>
      <c r="L34" s="4">
        <v>0</v>
      </c>
      <c r="M34" s="4">
        <v>0</v>
      </c>
      <c r="N34" s="4">
        <v>0</v>
      </c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</row>
    <row r="35" spans="1:28" s="5" customFormat="1" ht="43.5" customHeight="1">
      <c r="A35" s="46"/>
      <c r="B35" s="69"/>
      <c r="C35" s="70"/>
      <c r="D35" s="34" t="s">
        <v>68</v>
      </c>
      <c r="E35" s="34"/>
      <c r="F35" s="32"/>
      <c r="G35" s="47"/>
      <c r="H35" s="47"/>
      <c r="I35" s="4">
        <v>0</v>
      </c>
      <c r="J35" s="4">
        <v>0</v>
      </c>
      <c r="K35" s="4">
        <v>3</v>
      </c>
      <c r="L35" s="4">
        <v>0</v>
      </c>
      <c r="M35" s="4">
        <v>0</v>
      </c>
      <c r="N35" s="4">
        <v>0</v>
      </c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spans="1:28" s="5" customFormat="1" ht="29.25" customHeight="1">
      <c r="A36" s="46"/>
      <c r="B36" s="49"/>
      <c r="C36" s="50"/>
      <c r="D36" s="34" t="s">
        <v>69</v>
      </c>
      <c r="E36" s="34"/>
      <c r="F36" s="32"/>
      <c r="G36" s="47"/>
      <c r="H36" s="47"/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40</v>
      </c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1:28" s="5" customFormat="1">
      <c r="A37" s="18"/>
      <c r="B37" s="30" t="s">
        <v>80</v>
      </c>
      <c r="C37" s="31"/>
      <c r="D37" s="41"/>
      <c r="E37" s="42"/>
      <c r="F37" s="17"/>
      <c r="G37" s="65"/>
      <c r="H37" s="65"/>
      <c r="I37" s="6">
        <f>SUM(I33:I36)</f>
        <v>17.79</v>
      </c>
      <c r="J37" s="6">
        <f t="shared" ref="J37:N37" si="1">SUM(J33:J36)</f>
        <v>43.22</v>
      </c>
      <c r="K37" s="6">
        <f t="shared" si="1"/>
        <v>28</v>
      </c>
      <c r="L37" s="6">
        <f t="shared" si="1"/>
        <v>10</v>
      </c>
      <c r="M37" s="6">
        <f t="shared" si="1"/>
        <v>10</v>
      </c>
      <c r="N37" s="6">
        <f t="shared" si="1"/>
        <v>50</v>
      </c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</row>
    <row r="38" spans="1:28" s="5" customFormat="1" ht="38.25" customHeight="1">
      <c r="A38" s="46">
        <v>2</v>
      </c>
      <c r="B38" s="61" t="s">
        <v>82</v>
      </c>
      <c r="C38" s="62"/>
      <c r="D38" s="34" t="s">
        <v>129</v>
      </c>
      <c r="E38" s="58"/>
      <c r="F38" s="32" t="s">
        <v>44</v>
      </c>
      <c r="G38" s="65" t="s">
        <v>134</v>
      </c>
      <c r="H38" s="65"/>
      <c r="I38" s="6">
        <v>3.37</v>
      </c>
      <c r="J38" s="6">
        <v>27.82</v>
      </c>
      <c r="K38" s="6">
        <v>10</v>
      </c>
      <c r="L38" s="6">
        <v>10</v>
      </c>
      <c r="M38" s="6">
        <v>10</v>
      </c>
      <c r="N38" s="6">
        <v>10</v>
      </c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</row>
    <row r="39" spans="1:28" s="5" customFormat="1" ht="43.5" customHeight="1">
      <c r="A39" s="46"/>
      <c r="B39" s="49"/>
      <c r="C39" s="50"/>
      <c r="D39" s="34" t="s">
        <v>72</v>
      </c>
      <c r="E39" s="34"/>
      <c r="F39" s="32"/>
      <c r="G39" s="65"/>
      <c r="H39" s="65"/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3.5</v>
      </c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</row>
    <row r="40" spans="1:28" s="5" customFormat="1">
      <c r="A40" s="18"/>
      <c r="B40" s="30" t="s">
        <v>80</v>
      </c>
      <c r="C40" s="59"/>
      <c r="D40" s="34"/>
      <c r="E40" s="58"/>
      <c r="F40" s="7"/>
      <c r="G40" s="65"/>
      <c r="H40" s="65"/>
      <c r="I40" s="6">
        <f>SUM(I38:I39)</f>
        <v>3.37</v>
      </c>
      <c r="J40" s="6">
        <f t="shared" ref="J40:N40" si="2">SUM(J38:J39)</f>
        <v>27.82</v>
      </c>
      <c r="K40" s="6">
        <f t="shared" si="2"/>
        <v>10</v>
      </c>
      <c r="L40" s="6">
        <f t="shared" si="2"/>
        <v>10</v>
      </c>
      <c r="M40" s="6">
        <f t="shared" si="2"/>
        <v>10</v>
      </c>
      <c r="N40" s="6">
        <f t="shared" si="2"/>
        <v>13.5</v>
      </c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 spans="1:28" s="5" customFormat="1" ht="45" customHeight="1">
      <c r="A41" s="18">
        <v>3</v>
      </c>
      <c r="B41" s="30" t="s">
        <v>116</v>
      </c>
      <c r="C41" s="59"/>
      <c r="D41" s="66" t="s">
        <v>128</v>
      </c>
      <c r="E41" s="77"/>
      <c r="F41" s="17" t="s">
        <v>45</v>
      </c>
      <c r="G41" s="43" t="s">
        <v>134</v>
      </c>
      <c r="H41" s="44"/>
      <c r="I41" s="4">
        <v>10.16</v>
      </c>
      <c r="J41" s="6">
        <v>0</v>
      </c>
      <c r="K41" s="6">
        <v>12</v>
      </c>
      <c r="L41" s="6">
        <v>12</v>
      </c>
      <c r="M41" s="6">
        <v>12</v>
      </c>
      <c r="N41" s="8">
        <v>12</v>
      </c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</row>
    <row r="42" spans="1:28" s="5" customFormat="1" ht="18.75" customHeight="1">
      <c r="A42" s="54">
        <v>4</v>
      </c>
      <c r="B42" s="61" t="s">
        <v>83</v>
      </c>
      <c r="C42" s="62"/>
      <c r="D42" s="30" t="s">
        <v>129</v>
      </c>
      <c r="E42" s="31"/>
      <c r="F42" s="35" t="s">
        <v>46</v>
      </c>
      <c r="G42" s="37" t="s">
        <v>134</v>
      </c>
      <c r="H42" s="38"/>
      <c r="I42" s="27">
        <v>14.2</v>
      </c>
      <c r="J42" s="27">
        <v>22.21</v>
      </c>
      <c r="K42" s="27">
        <v>10</v>
      </c>
      <c r="L42" s="27">
        <v>10</v>
      </c>
      <c r="M42" s="27">
        <v>10</v>
      </c>
      <c r="N42" s="9">
        <v>10</v>
      </c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</row>
    <row r="43" spans="1:28" s="5" customFormat="1" ht="44.25" customHeight="1">
      <c r="A43" s="68"/>
      <c r="B43" s="69"/>
      <c r="C43" s="70"/>
      <c r="D43" s="66" t="s">
        <v>47</v>
      </c>
      <c r="E43" s="67"/>
      <c r="F43" s="71"/>
      <c r="G43" s="72"/>
      <c r="H43" s="73"/>
      <c r="I43" s="4">
        <v>0.38</v>
      </c>
      <c r="J43" s="4">
        <v>0</v>
      </c>
      <c r="K43" s="4">
        <v>0</v>
      </c>
      <c r="L43" s="4">
        <v>0</v>
      </c>
      <c r="M43" s="4">
        <v>0</v>
      </c>
      <c r="N43" s="10">
        <v>0</v>
      </c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</row>
    <row r="44" spans="1:28" s="5" customFormat="1" ht="24" customHeight="1">
      <c r="A44" s="68"/>
      <c r="B44" s="69"/>
      <c r="C44" s="70"/>
      <c r="D44" s="34" t="s">
        <v>70</v>
      </c>
      <c r="E44" s="34"/>
      <c r="F44" s="71"/>
      <c r="G44" s="72"/>
      <c r="H44" s="73"/>
      <c r="I44" s="4">
        <v>0</v>
      </c>
      <c r="J44" s="4">
        <v>0</v>
      </c>
      <c r="K44" s="4">
        <v>34</v>
      </c>
      <c r="L44" s="4">
        <v>0</v>
      </c>
      <c r="M44" s="4">
        <v>0</v>
      </c>
      <c r="N44" s="10">
        <v>0</v>
      </c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</row>
    <row r="45" spans="1:28" s="5" customFormat="1" ht="25.5" customHeight="1">
      <c r="A45" s="68"/>
      <c r="B45" s="69"/>
      <c r="C45" s="70"/>
      <c r="D45" s="34" t="s">
        <v>73</v>
      </c>
      <c r="E45" s="34"/>
      <c r="F45" s="71"/>
      <c r="G45" s="72"/>
      <c r="H45" s="73"/>
      <c r="I45" s="4">
        <v>0</v>
      </c>
      <c r="J45" s="4">
        <v>0</v>
      </c>
      <c r="K45" s="4">
        <v>0</v>
      </c>
      <c r="L45" s="4">
        <v>0</v>
      </c>
      <c r="M45" s="4">
        <v>8</v>
      </c>
      <c r="N45" s="10">
        <v>0</v>
      </c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</row>
    <row r="46" spans="1:28" s="5" customFormat="1" ht="27" customHeight="1">
      <c r="A46" s="55"/>
      <c r="B46" s="49"/>
      <c r="C46" s="50"/>
      <c r="D46" s="34" t="s">
        <v>74</v>
      </c>
      <c r="E46" s="34"/>
      <c r="F46" s="36"/>
      <c r="G46" s="39"/>
      <c r="H46" s="40"/>
      <c r="I46" s="4">
        <v>0</v>
      </c>
      <c r="J46" s="4">
        <v>0</v>
      </c>
      <c r="K46" s="4">
        <v>2</v>
      </c>
      <c r="L46" s="4">
        <v>0</v>
      </c>
      <c r="M46" s="4">
        <v>0</v>
      </c>
      <c r="N46" s="10">
        <v>0</v>
      </c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</row>
    <row r="47" spans="1:28" s="5" customFormat="1">
      <c r="A47" s="11"/>
      <c r="B47" s="30" t="s">
        <v>80</v>
      </c>
      <c r="C47" s="31"/>
      <c r="D47" s="41"/>
      <c r="E47" s="42"/>
      <c r="F47" s="19"/>
      <c r="G47" s="43"/>
      <c r="H47" s="44"/>
      <c r="I47" s="4">
        <f>I42+I43+I44+I45+I46</f>
        <v>14.58</v>
      </c>
      <c r="J47" s="4">
        <f t="shared" ref="J47:N47" si="3">J42+J43+J44+J45+J46</f>
        <v>22.21</v>
      </c>
      <c r="K47" s="4">
        <f t="shared" si="3"/>
        <v>46</v>
      </c>
      <c r="L47" s="4">
        <f t="shared" si="3"/>
        <v>10</v>
      </c>
      <c r="M47" s="4">
        <f t="shared" si="3"/>
        <v>18</v>
      </c>
      <c r="N47" s="4">
        <f t="shared" si="3"/>
        <v>10</v>
      </c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</row>
    <row r="48" spans="1:28" s="5" customFormat="1" ht="67.5" customHeight="1">
      <c r="A48" s="20">
        <v>5</v>
      </c>
      <c r="B48" s="49" t="s">
        <v>148</v>
      </c>
      <c r="C48" s="50"/>
      <c r="D48" s="34" t="s">
        <v>75</v>
      </c>
      <c r="E48" s="34"/>
      <c r="F48" s="17" t="s">
        <v>130</v>
      </c>
      <c r="G48" s="47" t="s">
        <v>134</v>
      </c>
      <c r="H48" s="47"/>
      <c r="I48" s="4">
        <v>0</v>
      </c>
      <c r="J48" s="4">
        <v>0</v>
      </c>
      <c r="K48" s="4">
        <v>0</v>
      </c>
      <c r="L48" s="4">
        <v>0</v>
      </c>
      <c r="M48" s="4">
        <v>15</v>
      </c>
      <c r="N48" s="4">
        <v>0</v>
      </c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</row>
    <row r="49" spans="1:29" s="5" customFormat="1" ht="66" customHeight="1">
      <c r="A49" s="17">
        <v>6</v>
      </c>
      <c r="B49" s="30" t="s">
        <v>117</v>
      </c>
      <c r="C49" s="31"/>
      <c r="D49" s="34" t="s">
        <v>131</v>
      </c>
      <c r="E49" s="34"/>
      <c r="F49" s="17" t="s">
        <v>48</v>
      </c>
      <c r="G49" s="43" t="s">
        <v>134</v>
      </c>
      <c r="H49" s="44"/>
      <c r="I49" s="4">
        <v>1.2</v>
      </c>
      <c r="J49" s="4">
        <v>2.2400000000000002</v>
      </c>
      <c r="K49" s="4">
        <v>0</v>
      </c>
      <c r="L49" s="4">
        <v>0</v>
      </c>
      <c r="M49" s="4">
        <v>0</v>
      </c>
      <c r="N49" s="4">
        <v>0</v>
      </c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</row>
    <row r="50" spans="1:29" s="5" customFormat="1" ht="23.25" customHeight="1">
      <c r="A50" s="46">
        <v>7</v>
      </c>
      <c r="B50" s="61" t="s">
        <v>118</v>
      </c>
      <c r="C50" s="62"/>
      <c r="D50" s="34" t="s">
        <v>117</v>
      </c>
      <c r="E50" s="34"/>
      <c r="F50" s="32" t="s">
        <v>49</v>
      </c>
      <c r="G50" s="47" t="s">
        <v>134</v>
      </c>
      <c r="H50" s="47"/>
      <c r="I50" s="4">
        <v>0.24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</row>
    <row r="51" spans="1:29" s="5" customFormat="1" ht="22.5" customHeight="1">
      <c r="A51" s="46"/>
      <c r="B51" s="69"/>
      <c r="C51" s="70"/>
      <c r="D51" s="34" t="s">
        <v>50</v>
      </c>
      <c r="E51" s="34"/>
      <c r="F51" s="32"/>
      <c r="G51" s="47"/>
      <c r="H51" s="47"/>
      <c r="I51" s="4">
        <v>0.6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</row>
    <row r="52" spans="1:29" s="5" customFormat="1" ht="38.25" customHeight="1">
      <c r="A52" s="46"/>
      <c r="B52" s="69"/>
      <c r="C52" s="70"/>
      <c r="D52" s="34" t="s">
        <v>51</v>
      </c>
      <c r="E52" s="34"/>
      <c r="F52" s="32"/>
      <c r="G52" s="47"/>
      <c r="H52" s="47"/>
      <c r="I52" s="4">
        <v>0.4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9" s="5" customFormat="1" ht="45.75" customHeight="1">
      <c r="A53" s="46"/>
      <c r="B53" s="49"/>
      <c r="C53" s="50"/>
      <c r="D53" s="34" t="s">
        <v>76</v>
      </c>
      <c r="E53" s="34"/>
      <c r="F53" s="32"/>
      <c r="G53" s="43" t="s">
        <v>135</v>
      </c>
      <c r="H53" s="44"/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16</v>
      </c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</row>
    <row r="54" spans="1:29" s="5" customFormat="1">
      <c r="A54" s="11"/>
      <c r="B54" s="30" t="s">
        <v>80</v>
      </c>
      <c r="C54" s="31"/>
      <c r="D54" s="41"/>
      <c r="E54" s="42"/>
      <c r="F54" s="17"/>
      <c r="G54" s="47"/>
      <c r="H54" s="47"/>
      <c r="I54" s="4">
        <f>I50+I51+I52+I53</f>
        <v>1.24</v>
      </c>
      <c r="J54" s="4">
        <f t="shared" ref="J54:N54" si="4">J50+J51+J52+J53</f>
        <v>0</v>
      </c>
      <c r="K54" s="4">
        <f t="shared" si="4"/>
        <v>0</v>
      </c>
      <c r="L54" s="4">
        <f t="shared" si="4"/>
        <v>0</v>
      </c>
      <c r="M54" s="4">
        <f t="shared" si="4"/>
        <v>0</v>
      </c>
      <c r="N54" s="4">
        <f t="shared" si="4"/>
        <v>16</v>
      </c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</row>
    <row r="55" spans="1:29" s="5" customFormat="1" ht="58.5" customHeight="1">
      <c r="A55" s="18">
        <v>8</v>
      </c>
      <c r="B55" s="30" t="s">
        <v>85</v>
      </c>
      <c r="C55" s="31"/>
      <c r="D55" s="34" t="s">
        <v>126</v>
      </c>
      <c r="E55" s="34"/>
      <c r="F55" s="17" t="s">
        <v>52</v>
      </c>
      <c r="G55" s="47" t="s">
        <v>134</v>
      </c>
      <c r="H55" s="47"/>
      <c r="I55" s="4">
        <v>0.63</v>
      </c>
      <c r="J55" s="4">
        <v>0</v>
      </c>
      <c r="K55" s="4">
        <v>0</v>
      </c>
      <c r="L55" s="4">
        <v>1</v>
      </c>
      <c r="M55" s="4">
        <v>0</v>
      </c>
      <c r="N55" s="4">
        <v>2.1</v>
      </c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</row>
    <row r="56" spans="1:29" s="5" customFormat="1" ht="50.25" customHeight="1">
      <c r="A56" s="46">
        <v>9</v>
      </c>
      <c r="B56" s="61" t="s">
        <v>84</v>
      </c>
      <c r="C56" s="62"/>
      <c r="D56" s="34" t="s">
        <v>126</v>
      </c>
      <c r="E56" s="34"/>
      <c r="F56" s="32" t="s">
        <v>53</v>
      </c>
      <c r="G56" s="47" t="s">
        <v>134</v>
      </c>
      <c r="H56" s="47"/>
      <c r="I56" s="4">
        <v>7.5</v>
      </c>
      <c r="J56" s="4">
        <v>18.14</v>
      </c>
      <c r="K56" s="4">
        <v>0</v>
      </c>
      <c r="L56" s="4">
        <v>0</v>
      </c>
      <c r="M56" s="4">
        <v>0</v>
      </c>
      <c r="N56" s="4">
        <v>0</v>
      </c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</row>
    <row r="57" spans="1:29" s="5" customFormat="1" ht="51.75" customHeight="1">
      <c r="A57" s="46"/>
      <c r="B57" s="49"/>
      <c r="C57" s="50"/>
      <c r="D57" s="45" t="s">
        <v>149</v>
      </c>
      <c r="E57" s="45"/>
      <c r="F57" s="32"/>
      <c r="G57" s="47"/>
      <c r="H57" s="47"/>
      <c r="I57" s="4">
        <v>0</v>
      </c>
      <c r="J57" s="4">
        <v>0</v>
      </c>
      <c r="K57" s="4">
        <v>3</v>
      </c>
      <c r="L57" s="4">
        <v>0</v>
      </c>
      <c r="M57" s="4">
        <v>0</v>
      </c>
      <c r="N57" s="4">
        <v>0</v>
      </c>
      <c r="O57" s="25"/>
      <c r="P57" s="64"/>
      <c r="Q57" s="64"/>
      <c r="R57" s="64"/>
      <c r="S57" s="64"/>
      <c r="T57" s="12"/>
      <c r="U57" s="74"/>
      <c r="V57" s="74"/>
      <c r="W57" s="25"/>
      <c r="X57" s="25"/>
      <c r="Y57" s="25"/>
      <c r="Z57" s="25"/>
      <c r="AA57" s="25"/>
      <c r="AB57" s="25"/>
    </row>
    <row r="58" spans="1:29" s="5" customFormat="1" ht="24.75" customHeight="1">
      <c r="A58" s="18"/>
      <c r="B58" s="30" t="s">
        <v>80</v>
      </c>
      <c r="C58" s="31"/>
      <c r="D58" s="41"/>
      <c r="E58" s="42"/>
      <c r="F58" s="17"/>
      <c r="G58" s="47"/>
      <c r="H58" s="47"/>
      <c r="I58" s="4">
        <f>I56+I57</f>
        <v>7.5</v>
      </c>
      <c r="J58" s="4">
        <f t="shared" ref="J58:N58" si="5">J56+J57</f>
        <v>18.14</v>
      </c>
      <c r="K58" s="4">
        <f t="shared" si="5"/>
        <v>3</v>
      </c>
      <c r="L58" s="4">
        <f t="shared" si="5"/>
        <v>0</v>
      </c>
      <c r="M58" s="4">
        <f t="shared" si="5"/>
        <v>0</v>
      </c>
      <c r="N58" s="4">
        <f t="shared" si="5"/>
        <v>0</v>
      </c>
      <c r="O58" s="24"/>
      <c r="P58" s="64"/>
      <c r="Q58" s="64"/>
      <c r="R58" s="76"/>
      <c r="S58" s="76"/>
      <c r="T58" s="12"/>
      <c r="U58" s="75"/>
      <c r="V58" s="75"/>
      <c r="W58" s="25"/>
      <c r="X58" s="25"/>
      <c r="Y58" s="25"/>
      <c r="Z58" s="25"/>
      <c r="AA58" s="25"/>
      <c r="AB58" s="25"/>
      <c r="AC58" s="5">
        <f>X58+Y58+Z58+AA58</f>
        <v>0</v>
      </c>
    </row>
    <row r="59" spans="1:29" s="5" customFormat="1" ht="58.5" customHeight="1">
      <c r="A59" s="18">
        <v>10</v>
      </c>
      <c r="B59" s="30" t="s">
        <v>85</v>
      </c>
      <c r="C59" s="31"/>
      <c r="D59" s="34" t="s">
        <v>129</v>
      </c>
      <c r="E59" s="34"/>
      <c r="F59" s="17" t="s">
        <v>54</v>
      </c>
      <c r="G59" s="47" t="s">
        <v>134</v>
      </c>
      <c r="H59" s="47"/>
      <c r="I59" s="4">
        <v>35.89</v>
      </c>
      <c r="J59" s="4">
        <v>51.82</v>
      </c>
      <c r="K59" s="4">
        <v>10</v>
      </c>
      <c r="L59" s="4">
        <v>12.3</v>
      </c>
      <c r="M59" s="4">
        <v>4</v>
      </c>
      <c r="N59" s="4">
        <v>33.200000000000003</v>
      </c>
      <c r="O59" s="24"/>
      <c r="P59" s="64"/>
      <c r="Q59" s="64"/>
      <c r="R59" s="76"/>
      <c r="S59" s="76"/>
      <c r="T59" s="12"/>
      <c r="U59" s="75"/>
      <c r="V59" s="75"/>
      <c r="W59" s="25"/>
      <c r="X59" s="25"/>
      <c r="Y59" s="25"/>
      <c r="Z59" s="25"/>
      <c r="AA59" s="25"/>
      <c r="AB59" s="25"/>
    </row>
    <row r="60" spans="1:29" s="5" customFormat="1" ht="81.75" customHeight="1">
      <c r="A60" s="46">
        <v>11</v>
      </c>
      <c r="B60" s="45" t="s">
        <v>119</v>
      </c>
      <c r="C60" s="45"/>
      <c r="D60" s="34" t="s">
        <v>152</v>
      </c>
      <c r="E60" s="58"/>
      <c r="F60" s="32" t="s">
        <v>55</v>
      </c>
      <c r="G60" s="47" t="s">
        <v>134</v>
      </c>
      <c r="H60" s="47"/>
      <c r="I60" s="4">
        <v>2.94</v>
      </c>
      <c r="J60" s="4">
        <v>0.42</v>
      </c>
      <c r="K60" s="4">
        <v>0</v>
      </c>
      <c r="L60" s="4">
        <v>0</v>
      </c>
      <c r="M60" s="4">
        <v>0</v>
      </c>
      <c r="N60" s="4">
        <v>0</v>
      </c>
      <c r="O60" s="24"/>
      <c r="P60" s="64"/>
      <c r="Q60" s="64"/>
      <c r="R60" s="76"/>
      <c r="S60" s="76"/>
      <c r="T60" s="12"/>
      <c r="U60" s="75"/>
      <c r="V60" s="75"/>
      <c r="W60" s="25"/>
      <c r="X60" s="25"/>
      <c r="Y60" s="25"/>
      <c r="Z60" s="25"/>
      <c r="AA60" s="25"/>
      <c r="AB60" s="25"/>
    </row>
    <row r="61" spans="1:29" s="5" customFormat="1" ht="22.5" customHeight="1">
      <c r="A61" s="46"/>
      <c r="B61" s="45"/>
      <c r="C61" s="45"/>
      <c r="D61" s="30" t="s">
        <v>150</v>
      </c>
      <c r="E61" s="31"/>
      <c r="F61" s="32"/>
      <c r="G61" s="47"/>
      <c r="H61" s="47"/>
      <c r="I61" s="4">
        <v>0</v>
      </c>
      <c r="J61" s="4">
        <v>0</v>
      </c>
      <c r="K61" s="4">
        <v>0.3</v>
      </c>
      <c r="L61" s="4">
        <v>0.7</v>
      </c>
      <c r="M61" s="4">
        <v>0</v>
      </c>
      <c r="N61" s="4">
        <v>0</v>
      </c>
      <c r="O61" s="24"/>
      <c r="P61" s="23"/>
      <c r="Q61" s="23"/>
      <c r="R61" s="26"/>
      <c r="S61" s="26"/>
      <c r="T61" s="12"/>
      <c r="U61" s="25"/>
      <c r="V61" s="25"/>
      <c r="W61" s="25"/>
      <c r="X61" s="25"/>
      <c r="Y61" s="25"/>
      <c r="Z61" s="25"/>
      <c r="AA61" s="25"/>
      <c r="AB61" s="25"/>
    </row>
    <row r="62" spans="1:29" s="5" customFormat="1" ht="24.75" customHeight="1">
      <c r="A62" s="46"/>
      <c r="B62" s="45"/>
      <c r="C62" s="45"/>
      <c r="D62" s="30" t="s">
        <v>151</v>
      </c>
      <c r="E62" s="31"/>
      <c r="F62" s="32"/>
      <c r="G62" s="47"/>
      <c r="H62" s="47"/>
      <c r="I62" s="4">
        <v>0</v>
      </c>
      <c r="J62" s="4">
        <v>0</v>
      </c>
      <c r="K62" s="4">
        <v>3</v>
      </c>
      <c r="L62" s="4">
        <v>0</v>
      </c>
      <c r="M62" s="4">
        <v>0</v>
      </c>
      <c r="N62" s="4">
        <v>0</v>
      </c>
      <c r="O62" s="24"/>
      <c r="P62" s="23"/>
      <c r="Q62" s="23"/>
      <c r="R62" s="26"/>
      <c r="S62" s="26"/>
      <c r="T62" s="12"/>
      <c r="U62" s="25"/>
      <c r="V62" s="25"/>
      <c r="W62" s="25"/>
      <c r="X62" s="25"/>
      <c r="Y62" s="25"/>
      <c r="Z62" s="25"/>
      <c r="AA62" s="25"/>
      <c r="AB62" s="25"/>
    </row>
    <row r="63" spans="1:29" s="5" customFormat="1" ht="21.75" customHeight="1">
      <c r="A63" s="18"/>
      <c r="B63" s="45" t="s">
        <v>80</v>
      </c>
      <c r="C63" s="45"/>
      <c r="D63" s="48"/>
      <c r="E63" s="48"/>
      <c r="F63" s="17"/>
      <c r="G63" s="47"/>
      <c r="H63" s="47"/>
      <c r="I63" s="4">
        <f>I60+I61+I62</f>
        <v>2.94</v>
      </c>
      <c r="J63" s="4">
        <f t="shared" ref="J63:N63" si="6">J60+J61+J62</f>
        <v>0.42</v>
      </c>
      <c r="K63" s="4">
        <f t="shared" si="6"/>
        <v>3.3</v>
      </c>
      <c r="L63" s="4">
        <f t="shared" si="6"/>
        <v>0.7</v>
      </c>
      <c r="M63" s="4">
        <f t="shared" si="6"/>
        <v>0</v>
      </c>
      <c r="N63" s="4">
        <f t="shared" si="6"/>
        <v>0</v>
      </c>
      <c r="O63" s="24"/>
      <c r="P63" s="23"/>
      <c r="Q63" s="23"/>
      <c r="R63" s="26"/>
      <c r="S63" s="26"/>
      <c r="T63" s="12"/>
      <c r="U63" s="25"/>
      <c r="V63" s="25"/>
      <c r="W63" s="25"/>
      <c r="X63" s="25"/>
      <c r="Y63" s="25"/>
      <c r="Z63" s="25"/>
      <c r="AA63" s="25"/>
      <c r="AB63" s="25"/>
    </row>
    <row r="64" spans="1:29" s="5" customFormat="1" ht="60.75" customHeight="1">
      <c r="A64" s="18">
        <v>12</v>
      </c>
      <c r="B64" s="30" t="s">
        <v>86</v>
      </c>
      <c r="C64" s="59"/>
      <c r="D64" s="34" t="s">
        <v>132</v>
      </c>
      <c r="E64" s="58"/>
      <c r="F64" s="17" t="s">
        <v>56</v>
      </c>
      <c r="G64" s="47" t="s">
        <v>134</v>
      </c>
      <c r="H64" s="47"/>
      <c r="I64" s="4">
        <v>2.2999999999999998</v>
      </c>
      <c r="J64" s="4">
        <v>1.05</v>
      </c>
      <c r="K64" s="4">
        <v>0</v>
      </c>
      <c r="L64" s="4">
        <v>1</v>
      </c>
      <c r="M64" s="4">
        <v>1</v>
      </c>
      <c r="N64" s="4">
        <v>0.3</v>
      </c>
      <c r="O64" s="24"/>
      <c r="P64" s="63"/>
      <c r="Q64" s="63"/>
      <c r="R64" s="63"/>
      <c r="S64" s="63"/>
      <c r="T64" s="13"/>
      <c r="U64" s="63"/>
      <c r="V64" s="63"/>
      <c r="W64" s="14"/>
      <c r="X64" s="14"/>
      <c r="Y64" s="14"/>
      <c r="Z64" s="14"/>
      <c r="AA64" s="14"/>
      <c r="AB64" s="14"/>
    </row>
    <row r="65" spans="1:14" s="5" customFormat="1" ht="66" customHeight="1">
      <c r="A65" s="54">
        <v>13</v>
      </c>
      <c r="B65" s="61" t="s">
        <v>153</v>
      </c>
      <c r="C65" s="62"/>
      <c r="D65" s="34" t="s">
        <v>181</v>
      </c>
      <c r="E65" s="34"/>
      <c r="F65" s="35" t="s">
        <v>71</v>
      </c>
      <c r="G65" s="37" t="s">
        <v>134</v>
      </c>
      <c r="H65" s="38"/>
      <c r="I65" s="4">
        <v>0</v>
      </c>
      <c r="J65" s="4">
        <v>0</v>
      </c>
      <c r="K65" s="4">
        <v>0</v>
      </c>
      <c r="L65" s="4">
        <v>15</v>
      </c>
      <c r="M65" s="4">
        <v>0</v>
      </c>
      <c r="N65" s="4">
        <v>0</v>
      </c>
    </row>
    <row r="66" spans="1:14" s="5" customFormat="1" ht="120" customHeight="1">
      <c r="A66" s="55"/>
      <c r="B66" s="49"/>
      <c r="C66" s="50"/>
      <c r="D66" s="30" t="s">
        <v>117</v>
      </c>
      <c r="E66" s="31"/>
      <c r="F66" s="36"/>
      <c r="G66" s="39"/>
      <c r="H66" s="40"/>
      <c r="I66" s="4">
        <v>0</v>
      </c>
      <c r="J66" s="4">
        <v>0.36</v>
      </c>
      <c r="K66" s="4">
        <v>0</v>
      </c>
      <c r="L66" s="4">
        <v>0</v>
      </c>
      <c r="M66" s="4">
        <v>2.6</v>
      </c>
      <c r="N66" s="4">
        <v>5</v>
      </c>
    </row>
    <row r="67" spans="1:14" s="5" customFormat="1" ht="23.25" customHeight="1">
      <c r="A67" s="20"/>
      <c r="B67" s="30" t="s">
        <v>80</v>
      </c>
      <c r="C67" s="31"/>
      <c r="D67" s="41"/>
      <c r="E67" s="42"/>
      <c r="F67" s="19"/>
      <c r="G67" s="43"/>
      <c r="H67" s="44"/>
      <c r="I67" s="4">
        <f>I65+I66</f>
        <v>0</v>
      </c>
      <c r="J67" s="4">
        <f t="shared" ref="J67:N67" si="7">J65+J66</f>
        <v>0.36</v>
      </c>
      <c r="K67" s="4">
        <f t="shared" si="7"/>
        <v>0</v>
      </c>
      <c r="L67" s="4">
        <f t="shared" si="7"/>
        <v>15</v>
      </c>
      <c r="M67" s="4">
        <f t="shared" si="7"/>
        <v>2.6</v>
      </c>
      <c r="N67" s="4">
        <f t="shared" si="7"/>
        <v>5</v>
      </c>
    </row>
    <row r="68" spans="1:14" s="5" customFormat="1" ht="77.25" customHeight="1">
      <c r="A68" s="17">
        <v>14</v>
      </c>
      <c r="B68" s="45" t="s">
        <v>91</v>
      </c>
      <c r="C68" s="45"/>
      <c r="D68" s="45" t="s">
        <v>155</v>
      </c>
      <c r="E68" s="45"/>
      <c r="F68" s="17" t="s">
        <v>92</v>
      </c>
      <c r="G68" s="47" t="s">
        <v>134</v>
      </c>
      <c r="H68" s="47"/>
      <c r="I68" s="4">
        <v>0</v>
      </c>
      <c r="J68" s="4">
        <v>66.27</v>
      </c>
      <c r="K68" s="4">
        <v>20</v>
      </c>
      <c r="L68" s="4">
        <v>10</v>
      </c>
      <c r="M68" s="4">
        <v>10</v>
      </c>
      <c r="N68" s="4">
        <v>10</v>
      </c>
    </row>
    <row r="69" spans="1:14" s="5" customFormat="1" ht="77.25" customHeight="1">
      <c r="A69" s="17">
        <v>15</v>
      </c>
      <c r="B69" s="45" t="s">
        <v>91</v>
      </c>
      <c r="C69" s="45"/>
      <c r="D69" s="45" t="s">
        <v>156</v>
      </c>
      <c r="E69" s="45"/>
      <c r="F69" s="17" t="s">
        <v>158</v>
      </c>
      <c r="G69" s="47" t="s">
        <v>134</v>
      </c>
      <c r="H69" s="47"/>
      <c r="I69" s="4">
        <v>0</v>
      </c>
      <c r="J69" s="4">
        <v>3.15</v>
      </c>
      <c r="K69" s="4">
        <v>3</v>
      </c>
      <c r="L69" s="4">
        <v>2.5</v>
      </c>
      <c r="M69" s="4">
        <v>1</v>
      </c>
      <c r="N69" s="4">
        <v>0</v>
      </c>
    </row>
    <row r="70" spans="1:14" s="5" customFormat="1" ht="77.25" customHeight="1">
      <c r="A70" s="17">
        <v>16</v>
      </c>
      <c r="B70" s="45" t="s">
        <v>91</v>
      </c>
      <c r="C70" s="45"/>
      <c r="D70" s="30" t="s">
        <v>154</v>
      </c>
      <c r="E70" s="31"/>
      <c r="F70" s="17" t="s">
        <v>159</v>
      </c>
      <c r="G70" s="47" t="s">
        <v>134</v>
      </c>
      <c r="H70" s="47"/>
      <c r="I70" s="4">
        <v>0</v>
      </c>
      <c r="J70" s="4">
        <v>1.44</v>
      </c>
      <c r="K70" s="4">
        <v>0</v>
      </c>
      <c r="L70" s="4">
        <v>0</v>
      </c>
      <c r="M70" s="4">
        <v>1</v>
      </c>
      <c r="N70" s="4">
        <v>1</v>
      </c>
    </row>
    <row r="71" spans="1:14" s="5" customFormat="1" ht="77.25" customHeight="1">
      <c r="A71" s="17">
        <v>17</v>
      </c>
      <c r="B71" s="45" t="s">
        <v>91</v>
      </c>
      <c r="C71" s="45"/>
      <c r="D71" s="30" t="s">
        <v>154</v>
      </c>
      <c r="E71" s="31"/>
      <c r="F71" s="17" t="s">
        <v>160</v>
      </c>
      <c r="G71" s="47" t="s">
        <v>134</v>
      </c>
      <c r="H71" s="47"/>
      <c r="I71" s="4">
        <v>0</v>
      </c>
      <c r="J71" s="4">
        <v>1.4</v>
      </c>
      <c r="K71" s="4">
        <v>0</v>
      </c>
      <c r="L71" s="4">
        <v>0</v>
      </c>
      <c r="M71" s="4">
        <v>1</v>
      </c>
      <c r="N71" s="4">
        <v>1</v>
      </c>
    </row>
    <row r="72" spans="1:14" s="5" customFormat="1" ht="138" customHeight="1">
      <c r="A72" s="17">
        <v>18</v>
      </c>
      <c r="B72" s="30" t="s">
        <v>157</v>
      </c>
      <c r="C72" s="31"/>
      <c r="D72" s="30" t="s">
        <v>162</v>
      </c>
      <c r="E72" s="31"/>
      <c r="F72" s="17" t="s">
        <v>161</v>
      </c>
      <c r="G72" s="47" t="s">
        <v>134</v>
      </c>
      <c r="H72" s="47"/>
      <c r="I72" s="4">
        <v>0</v>
      </c>
      <c r="J72" s="4">
        <v>3.22</v>
      </c>
      <c r="K72" s="4">
        <v>0.12</v>
      </c>
      <c r="L72" s="4">
        <v>1</v>
      </c>
      <c r="M72" s="4">
        <v>0</v>
      </c>
      <c r="N72" s="4">
        <v>0</v>
      </c>
    </row>
    <row r="73" spans="1:14" s="5" customFormat="1" ht="22.5" customHeight="1">
      <c r="A73" s="51"/>
      <c r="B73" s="51"/>
      <c r="C73" s="51"/>
      <c r="D73" s="51"/>
      <c r="E73" s="51"/>
      <c r="F73" s="51"/>
      <c r="G73" s="51"/>
      <c r="H73" s="51"/>
      <c r="I73" s="15">
        <f>I37+I40+I41+I47+I48+I49+I54+I55+I58+I59+I63+I64+I67+I68+I69+I70+I71+I72</f>
        <v>97.600000000000009</v>
      </c>
      <c r="J73" s="15">
        <f t="shared" ref="J73:N73" si="8">J37+J40+J41+J47+J48+J49+J54+J55+J58+J59+J63+J64+J67+J68+J69+J70+J71+J72</f>
        <v>242.76000000000002</v>
      </c>
      <c r="K73" s="15">
        <f t="shared" si="8"/>
        <v>135.42000000000002</v>
      </c>
      <c r="L73" s="15">
        <f t="shared" si="8"/>
        <v>85.5</v>
      </c>
      <c r="M73" s="15">
        <f t="shared" si="8"/>
        <v>85.6</v>
      </c>
      <c r="N73" s="15">
        <f t="shared" si="8"/>
        <v>154.10000000000002</v>
      </c>
    </row>
    <row r="74" spans="1:14" s="5" customFormat="1" ht="21" customHeight="1">
      <c r="A74" s="57" t="s">
        <v>93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</row>
    <row r="75" spans="1:14" s="5" customFormat="1" ht="59.25" customHeight="1">
      <c r="A75" s="17">
        <v>19</v>
      </c>
      <c r="B75" s="34" t="s">
        <v>165</v>
      </c>
      <c r="C75" s="34"/>
      <c r="D75" s="45" t="s">
        <v>60</v>
      </c>
      <c r="E75" s="45"/>
      <c r="F75" s="17" t="s">
        <v>133</v>
      </c>
      <c r="G75" s="47" t="s">
        <v>136</v>
      </c>
      <c r="H75" s="47"/>
      <c r="I75" s="4">
        <v>0</v>
      </c>
      <c r="J75" s="4">
        <v>0.7</v>
      </c>
      <c r="K75" s="4">
        <v>0</v>
      </c>
      <c r="L75" s="4">
        <v>0</v>
      </c>
      <c r="M75" s="4">
        <v>0</v>
      </c>
      <c r="N75" s="4">
        <v>0</v>
      </c>
    </row>
    <row r="76" spans="1:14" s="5" customFormat="1" ht="27" customHeight="1">
      <c r="A76" s="35">
        <v>20</v>
      </c>
      <c r="B76" s="61" t="s">
        <v>87</v>
      </c>
      <c r="C76" s="62"/>
      <c r="D76" s="45" t="s">
        <v>105</v>
      </c>
      <c r="E76" s="45"/>
      <c r="F76" s="35" t="s">
        <v>61</v>
      </c>
      <c r="G76" s="37" t="s">
        <v>137</v>
      </c>
      <c r="H76" s="38"/>
      <c r="I76" s="4">
        <v>0.8</v>
      </c>
      <c r="J76" s="4">
        <v>0</v>
      </c>
      <c r="K76" s="4">
        <v>0.3</v>
      </c>
      <c r="L76" s="4">
        <v>0</v>
      </c>
      <c r="M76" s="4">
        <v>0</v>
      </c>
      <c r="N76" s="4">
        <v>0</v>
      </c>
    </row>
    <row r="77" spans="1:14" s="5" customFormat="1" ht="53.25" customHeight="1">
      <c r="A77" s="36"/>
      <c r="B77" s="49"/>
      <c r="C77" s="50"/>
      <c r="D77" s="30" t="s">
        <v>166</v>
      </c>
      <c r="E77" s="31"/>
      <c r="F77" s="36"/>
      <c r="G77" s="39"/>
      <c r="H77" s="40"/>
      <c r="I77" s="4">
        <v>0</v>
      </c>
      <c r="J77" s="4">
        <v>0.6</v>
      </c>
      <c r="K77" s="4">
        <v>0</v>
      </c>
      <c r="L77" s="4">
        <v>0</v>
      </c>
      <c r="M77" s="4">
        <v>0</v>
      </c>
      <c r="N77" s="4">
        <v>0</v>
      </c>
    </row>
    <row r="78" spans="1:14" s="5" customFormat="1" ht="24.75" customHeight="1">
      <c r="A78" s="19"/>
      <c r="B78" s="30" t="s">
        <v>80</v>
      </c>
      <c r="C78" s="31"/>
      <c r="D78" s="41"/>
      <c r="E78" s="42"/>
      <c r="F78" s="19"/>
      <c r="G78" s="43"/>
      <c r="H78" s="44"/>
      <c r="I78" s="4">
        <f>I76+I77</f>
        <v>0.8</v>
      </c>
      <c r="J78" s="4">
        <f t="shared" ref="J78:N78" si="9">J76+J77</f>
        <v>0.6</v>
      </c>
      <c r="K78" s="4">
        <f t="shared" si="9"/>
        <v>0.3</v>
      </c>
      <c r="L78" s="4">
        <f t="shared" si="9"/>
        <v>0</v>
      </c>
      <c r="M78" s="4">
        <f t="shared" si="9"/>
        <v>0</v>
      </c>
      <c r="N78" s="4">
        <f t="shared" si="9"/>
        <v>0</v>
      </c>
    </row>
    <row r="79" spans="1:14" s="5" customFormat="1" ht="57" customHeight="1">
      <c r="A79" s="17">
        <v>21</v>
      </c>
      <c r="B79" s="34" t="s">
        <v>88</v>
      </c>
      <c r="C79" s="34"/>
      <c r="D79" s="45" t="s">
        <v>167</v>
      </c>
      <c r="E79" s="45"/>
      <c r="F79" s="17" t="s">
        <v>168</v>
      </c>
      <c r="G79" s="47" t="s">
        <v>137</v>
      </c>
      <c r="H79" s="47"/>
      <c r="I79" s="4">
        <v>0.8</v>
      </c>
      <c r="J79" s="4">
        <v>0.14000000000000001</v>
      </c>
      <c r="K79" s="4">
        <v>0</v>
      </c>
      <c r="L79" s="4">
        <v>0</v>
      </c>
      <c r="M79" s="4">
        <v>0</v>
      </c>
      <c r="N79" s="4">
        <v>0</v>
      </c>
    </row>
    <row r="80" spans="1:14" s="5" customFormat="1" ht="62.25" customHeight="1">
      <c r="A80" s="17">
        <v>22</v>
      </c>
      <c r="B80" s="34" t="s">
        <v>120</v>
      </c>
      <c r="C80" s="34"/>
      <c r="D80" s="45" t="s">
        <v>163</v>
      </c>
      <c r="E80" s="45"/>
      <c r="F80" s="17" t="s">
        <v>64</v>
      </c>
      <c r="G80" s="47" t="s">
        <v>135</v>
      </c>
      <c r="H80" s="47"/>
      <c r="I80" s="4">
        <v>0</v>
      </c>
      <c r="J80" s="4">
        <v>0</v>
      </c>
      <c r="K80" s="4">
        <v>0</v>
      </c>
      <c r="L80" s="4">
        <v>2</v>
      </c>
      <c r="M80" s="4">
        <v>0</v>
      </c>
      <c r="N80" s="4">
        <v>0</v>
      </c>
    </row>
    <row r="81" spans="1:14" s="5" customFormat="1" ht="300" customHeight="1">
      <c r="A81" s="17">
        <v>23</v>
      </c>
      <c r="B81" s="34" t="s">
        <v>90</v>
      </c>
      <c r="C81" s="34"/>
      <c r="D81" s="45" t="s">
        <v>89</v>
      </c>
      <c r="E81" s="45"/>
      <c r="F81" s="17" t="s">
        <v>164</v>
      </c>
      <c r="G81" s="47" t="s">
        <v>135</v>
      </c>
      <c r="H81" s="47"/>
      <c r="I81" s="4">
        <v>0</v>
      </c>
      <c r="J81" s="4">
        <v>0</v>
      </c>
      <c r="K81" s="4">
        <v>8</v>
      </c>
      <c r="L81" s="4">
        <v>0</v>
      </c>
      <c r="M81" s="4">
        <v>0</v>
      </c>
      <c r="N81" s="4">
        <v>0</v>
      </c>
    </row>
    <row r="82" spans="1:14" s="5" customFormat="1" ht="30" customHeight="1">
      <c r="A82" s="35">
        <v>24</v>
      </c>
      <c r="B82" s="87" t="s">
        <v>169</v>
      </c>
      <c r="C82" s="88"/>
      <c r="D82" s="66" t="s">
        <v>170</v>
      </c>
      <c r="E82" s="67"/>
      <c r="F82" s="35" t="s">
        <v>172</v>
      </c>
      <c r="G82" s="37" t="s">
        <v>137</v>
      </c>
      <c r="H82" s="38"/>
      <c r="I82" s="4">
        <v>0</v>
      </c>
      <c r="J82" s="4">
        <v>0.67</v>
      </c>
      <c r="K82" s="4">
        <v>0</v>
      </c>
      <c r="L82" s="4">
        <v>0</v>
      </c>
      <c r="M82" s="4">
        <v>0</v>
      </c>
      <c r="N82" s="4">
        <v>0</v>
      </c>
    </row>
    <row r="83" spans="1:14" s="5" customFormat="1" ht="27.75" customHeight="1">
      <c r="A83" s="36"/>
      <c r="B83" s="89"/>
      <c r="C83" s="90"/>
      <c r="D83" s="66" t="s">
        <v>171</v>
      </c>
      <c r="E83" s="67"/>
      <c r="F83" s="36"/>
      <c r="G83" s="39"/>
      <c r="H83" s="40"/>
      <c r="I83" s="4">
        <v>0</v>
      </c>
      <c r="J83" s="4">
        <v>0</v>
      </c>
      <c r="K83" s="4">
        <v>0.7</v>
      </c>
      <c r="L83" s="4">
        <v>0</v>
      </c>
      <c r="M83" s="4">
        <v>0</v>
      </c>
      <c r="N83" s="4">
        <v>0</v>
      </c>
    </row>
    <row r="84" spans="1:14" s="5" customFormat="1" ht="21" customHeight="1">
      <c r="A84" s="17"/>
      <c r="B84" s="30" t="s">
        <v>80</v>
      </c>
      <c r="C84" s="31"/>
      <c r="D84" s="41"/>
      <c r="E84" s="42"/>
      <c r="F84" s="17"/>
      <c r="G84" s="43"/>
      <c r="H84" s="56"/>
      <c r="I84" s="4">
        <f>I82+I83</f>
        <v>0</v>
      </c>
      <c r="J84" s="4">
        <f t="shared" ref="J84:N84" si="10">J82+J83</f>
        <v>0.67</v>
      </c>
      <c r="K84" s="4">
        <f t="shared" si="10"/>
        <v>0.7</v>
      </c>
      <c r="L84" s="4">
        <f t="shared" si="10"/>
        <v>0</v>
      </c>
      <c r="M84" s="4">
        <f t="shared" si="10"/>
        <v>0</v>
      </c>
      <c r="N84" s="4">
        <f t="shared" si="10"/>
        <v>0</v>
      </c>
    </row>
    <row r="85" spans="1:14" s="5" customFormat="1" ht="61.5" customHeight="1">
      <c r="A85" s="17">
        <v>25</v>
      </c>
      <c r="B85" s="66" t="s">
        <v>173</v>
      </c>
      <c r="C85" s="67"/>
      <c r="D85" s="30" t="s">
        <v>173</v>
      </c>
      <c r="E85" s="31"/>
      <c r="F85" s="17" t="s">
        <v>174</v>
      </c>
      <c r="G85" s="47" t="s">
        <v>134</v>
      </c>
      <c r="H85" s="47"/>
      <c r="I85" s="4">
        <v>0</v>
      </c>
      <c r="J85" s="4">
        <v>0.5</v>
      </c>
      <c r="K85" s="4">
        <v>0</v>
      </c>
      <c r="L85" s="4">
        <v>0</v>
      </c>
      <c r="M85" s="4">
        <v>0</v>
      </c>
      <c r="N85" s="4">
        <v>0</v>
      </c>
    </row>
    <row r="86" spans="1:14" s="5" customFormat="1" ht="56.25" customHeight="1">
      <c r="A86" s="32">
        <v>26</v>
      </c>
      <c r="B86" s="45" t="s">
        <v>95</v>
      </c>
      <c r="C86" s="45"/>
      <c r="D86" s="45" t="s">
        <v>77</v>
      </c>
      <c r="E86" s="45"/>
      <c r="F86" s="32" t="s">
        <v>78</v>
      </c>
      <c r="G86" s="47" t="s">
        <v>135</v>
      </c>
      <c r="H86" s="47"/>
      <c r="I86" s="4">
        <v>0</v>
      </c>
      <c r="J86" s="4">
        <v>0</v>
      </c>
      <c r="K86" s="4">
        <v>8</v>
      </c>
      <c r="L86" s="4">
        <v>0</v>
      </c>
      <c r="M86" s="4">
        <v>0</v>
      </c>
      <c r="N86" s="4">
        <v>0</v>
      </c>
    </row>
    <row r="87" spans="1:14" s="5" customFormat="1" ht="60.75" customHeight="1">
      <c r="A87" s="32"/>
      <c r="B87" s="45"/>
      <c r="C87" s="45"/>
      <c r="D87" s="45" t="s">
        <v>121</v>
      </c>
      <c r="E87" s="45"/>
      <c r="F87" s="32"/>
      <c r="G87" s="47"/>
      <c r="H87" s="47"/>
      <c r="I87" s="4">
        <v>0</v>
      </c>
      <c r="J87" s="4">
        <v>0</v>
      </c>
      <c r="K87" s="4">
        <v>0</v>
      </c>
      <c r="L87" s="4">
        <v>2</v>
      </c>
      <c r="M87" s="4">
        <f t="shared" ref="M87" si="11">M86</f>
        <v>0</v>
      </c>
      <c r="N87" s="4">
        <v>0</v>
      </c>
    </row>
    <row r="88" spans="1:14" s="5" customFormat="1" ht="21.75" customHeight="1">
      <c r="A88" s="17"/>
      <c r="B88" s="30" t="s">
        <v>80</v>
      </c>
      <c r="C88" s="31"/>
      <c r="D88" s="41"/>
      <c r="E88" s="42"/>
      <c r="F88" s="17"/>
      <c r="G88" s="43"/>
      <c r="H88" s="44"/>
      <c r="I88" s="4">
        <f>I86+I87</f>
        <v>0</v>
      </c>
      <c r="J88" s="4">
        <f t="shared" ref="J88:N88" si="12">J86+J87</f>
        <v>0</v>
      </c>
      <c r="K88" s="4">
        <f t="shared" si="12"/>
        <v>8</v>
      </c>
      <c r="L88" s="4">
        <f t="shared" si="12"/>
        <v>2</v>
      </c>
      <c r="M88" s="4">
        <f t="shared" si="12"/>
        <v>0</v>
      </c>
      <c r="N88" s="4">
        <f t="shared" si="12"/>
        <v>0</v>
      </c>
    </row>
    <row r="89" spans="1:14" s="5" customFormat="1" ht="23.25" customHeight="1">
      <c r="A89" s="51" t="s">
        <v>94</v>
      </c>
      <c r="B89" s="51"/>
      <c r="C89" s="51"/>
      <c r="D89" s="51"/>
      <c r="E89" s="51"/>
      <c r="F89" s="51"/>
      <c r="G89" s="51"/>
      <c r="H89" s="51"/>
      <c r="I89" s="15">
        <f>I75+I78+I79+I80+I81+I84+I85+I88</f>
        <v>1.6</v>
      </c>
      <c r="J89" s="15">
        <f t="shared" ref="J89:N89" si="13">J75+J78+J79+J80+J81+J84+J85+J88</f>
        <v>2.61</v>
      </c>
      <c r="K89" s="15">
        <f t="shared" si="13"/>
        <v>17</v>
      </c>
      <c r="L89" s="15">
        <f t="shared" si="13"/>
        <v>4</v>
      </c>
      <c r="M89" s="15">
        <f t="shared" si="13"/>
        <v>0</v>
      </c>
      <c r="N89" s="15">
        <f t="shared" si="13"/>
        <v>0</v>
      </c>
    </row>
    <row r="90" spans="1:14" s="5" customFormat="1" ht="21.75" customHeight="1">
      <c r="A90" s="48" t="s">
        <v>107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</row>
    <row r="91" spans="1:14" s="5" customFormat="1" ht="44.25" customHeight="1">
      <c r="A91" s="32">
        <v>27</v>
      </c>
      <c r="B91" s="45" t="s">
        <v>96</v>
      </c>
      <c r="C91" s="45"/>
      <c r="D91" s="34" t="s">
        <v>97</v>
      </c>
      <c r="E91" s="34"/>
      <c r="F91" s="17" t="s">
        <v>57</v>
      </c>
      <c r="G91" s="47" t="s">
        <v>139</v>
      </c>
      <c r="H91" s="47"/>
      <c r="I91" s="4">
        <v>0.28999999999999998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</row>
    <row r="92" spans="1:14" s="5" customFormat="1" ht="171.75" customHeight="1">
      <c r="A92" s="32"/>
      <c r="B92" s="45"/>
      <c r="C92" s="45"/>
      <c r="D92" s="34" t="s">
        <v>175</v>
      </c>
      <c r="E92" s="34"/>
      <c r="F92" s="17" t="s">
        <v>66</v>
      </c>
      <c r="G92" s="47"/>
      <c r="H92" s="47"/>
      <c r="I92" s="4">
        <v>0.36</v>
      </c>
      <c r="J92" s="4">
        <v>1.63</v>
      </c>
      <c r="K92" s="4">
        <v>0</v>
      </c>
      <c r="L92" s="4">
        <v>0</v>
      </c>
      <c r="M92" s="4">
        <v>0</v>
      </c>
      <c r="N92" s="4">
        <v>0</v>
      </c>
    </row>
    <row r="93" spans="1:14" s="5" customFormat="1" ht="63" customHeight="1">
      <c r="A93" s="17">
        <v>28</v>
      </c>
      <c r="B93" s="34" t="s">
        <v>59</v>
      </c>
      <c r="C93" s="34"/>
      <c r="D93" s="34" t="s">
        <v>59</v>
      </c>
      <c r="E93" s="34"/>
      <c r="F93" s="17" t="s">
        <v>176</v>
      </c>
      <c r="G93" s="47" t="s">
        <v>140</v>
      </c>
      <c r="H93" s="47"/>
      <c r="I93" s="4">
        <v>3</v>
      </c>
      <c r="J93" s="4">
        <v>9</v>
      </c>
      <c r="K93" s="4">
        <v>1</v>
      </c>
      <c r="L93" s="4">
        <v>1</v>
      </c>
      <c r="M93" s="4">
        <v>1</v>
      </c>
      <c r="N93" s="4">
        <v>1</v>
      </c>
    </row>
    <row r="94" spans="1:14" s="5" customFormat="1" ht="93.75" customHeight="1">
      <c r="A94" s="46">
        <v>29</v>
      </c>
      <c r="B94" s="34" t="s">
        <v>65</v>
      </c>
      <c r="C94" s="34"/>
      <c r="D94" s="34" t="s">
        <v>65</v>
      </c>
      <c r="E94" s="34"/>
      <c r="F94" s="32" t="s">
        <v>98</v>
      </c>
      <c r="G94" s="47" t="s">
        <v>139</v>
      </c>
      <c r="H94" s="47"/>
      <c r="I94" s="4">
        <v>0</v>
      </c>
      <c r="J94" s="4">
        <v>0</v>
      </c>
      <c r="K94" s="4">
        <v>0</v>
      </c>
      <c r="L94" s="4">
        <v>0</v>
      </c>
      <c r="M94" s="4">
        <v>6</v>
      </c>
      <c r="N94" s="4">
        <v>0</v>
      </c>
    </row>
    <row r="95" spans="1:14" s="5" customFormat="1" ht="108" customHeight="1">
      <c r="A95" s="46"/>
      <c r="B95" s="34" t="s">
        <v>67</v>
      </c>
      <c r="C95" s="34"/>
      <c r="D95" s="34" t="s">
        <v>67</v>
      </c>
      <c r="E95" s="34"/>
      <c r="F95" s="32"/>
      <c r="G95" s="47" t="s">
        <v>139</v>
      </c>
      <c r="H95" s="47"/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6</v>
      </c>
    </row>
    <row r="96" spans="1:14" s="5" customFormat="1" ht="22.5" customHeight="1">
      <c r="A96" s="18"/>
      <c r="B96" s="30" t="s">
        <v>80</v>
      </c>
      <c r="C96" s="31"/>
      <c r="D96" s="41"/>
      <c r="E96" s="42"/>
      <c r="F96" s="17"/>
      <c r="G96" s="43"/>
      <c r="H96" s="44"/>
      <c r="I96" s="4">
        <f>I94+I95</f>
        <v>0</v>
      </c>
      <c r="J96" s="4">
        <f t="shared" ref="J96:N96" si="14">J94+J95</f>
        <v>0</v>
      </c>
      <c r="K96" s="4">
        <f t="shared" si="14"/>
        <v>0</v>
      </c>
      <c r="L96" s="4">
        <f t="shared" si="14"/>
        <v>0</v>
      </c>
      <c r="M96" s="4">
        <f t="shared" si="14"/>
        <v>6</v>
      </c>
      <c r="N96" s="4">
        <f t="shared" si="14"/>
        <v>6</v>
      </c>
    </row>
    <row r="97" spans="1:14" s="5" customFormat="1" ht="109.5" customHeight="1">
      <c r="A97" s="46">
        <v>30</v>
      </c>
      <c r="B97" s="61" t="s">
        <v>108</v>
      </c>
      <c r="C97" s="62"/>
      <c r="D97" s="34" t="s">
        <v>62</v>
      </c>
      <c r="E97" s="34"/>
      <c r="F97" s="17" t="s">
        <v>63</v>
      </c>
      <c r="G97" s="47" t="s">
        <v>141</v>
      </c>
      <c r="H97" s="47"/>
      <c r="I97" s="4">
        <v>1.7</v>
      </c>
      <c r="J97" s="4">
        <v>0.57999999999999996</v>
      </c>
      <c r="K97" s="4">
        <v>0.6</v>
      </c>
      <c r="L97" s="4">
        <v>1</v>
      </c>
      <c r="M97" s="4">
        <v>1</v>
      </c>
      <c r="N97" s="4">
        <v>1</v>
      </c>
    </row>
    <row r="98" spans="1:14" s="5" customFormat="1" ht="42.75" customHeight="1">
      <c r="A98" s="46"/>
      <c r="B98" s="49"/>
      <c r="C98" s="50"/>
      <c r="D98" s="34" t="s">
        <v>108</v>
      </c>
      <c r="E98" s="34"/>
      <c r="F98" s="17" t="s">
        <v>58</v>
      </c>
      <c r="G98" s="47" t="s">
        <v>141</v>
      </c>
      <c r="H98" s="47"/>
      <c r="I98" s="4">
        <v>19.18</v>
      </c>
      <c r="J98" s="4">
        <v>34.799999999999997</v>
      </c>
      <c r="K98" s="4">
        <v>34.36</v>
      </c>
      <c r="L98" s="4">
        <v>6</v>
      </c>
      <c r="M98" s="4">
        <v>6</v>
      </c>
      <c r="N98" s="4">
        <v>6</v>
      </c>
    </row>
    <row r="99" spans="1:14" s="5" customFormat="1" ht="153" customHeight="1">
      <c r="A99" s="46">
        <v>31</v>
      </c>
      <c r="B99" s="48" t="s">
        <v>99</v>
      </c>
      <c r="C99" s="48"/>
      <c r="D99" s="34" t="s">
        <v>180</v>
      </c>
      <c r="E99" s="34"/>
      <c r="F99" s="17" t="s">
        <v>144</v>
      </c>
      <c r="G99" s="47" t="s">
        <v>142</v>
      </c>
      <c r="H99" s="47"/>
      <c r="I99" s="4">
        <v>1.3</v>
      </c>
      <c r="J99" s="4">
        <v>41</v>
      </c>
      <c r="K99" s="4">
        <v>0</v>
      </c>
      <c r="L99" s="4">
        <v>0</v>
      </c>
      <c r="M99" s="4">
        <v>0</v>
      </c>
      <c r="N99" s="4">
        <v>0</v>
      </c>
    </row>
    <row r="100" spans="1:14" s="5" customFormat="1" ht="155.25" customHeight="1">
      <c r="A100" s="46"/>
      <c r="B100" s="48"/>
      <c r="C100" s="48"/>
      <c r="D100" s="34" t="s">
        <v>177</v>
      </c>
      <c r="E100" s="34"/>
      <c r="F100" s="17" t="s">
        <v>146</v>
      </c>
      <c r="G100" s="47" t="s">
        <v>142</v>
      </c>
      <c r="H100" s="47"/>
      <c r="I100" s="4">
        <v>0.12</v>
      </c>
      <c r="J100" s="4">
        <v>0</v>
      </c>
      <c r="K100" s="4">
        <v>2.5</v>
      </c>
      <c r="L100" s="4">
        <v>20</v>
      </c>
      <c r="M100" s="4">
        <v>0</v>
      </c>
      <c r="N100" s="4">
        <v>0</v>
      </c>
    </row>
    <row r="101" spans="1:14" s="5" customFormat="1" ht="152.25" customHeight="1">
      <c r="A101" s="46"/>
      <c r="B101" s="48"/>
      <c r="C101" s="48"/>
      <c r="D101" s="34" t="s">
        <v>178</v>
      </c>
      <c r="E101" s="34"/>
      <c r="F101" s="17" t="s">
        <v>143</v>
      </c>
      <c r="G101" s="47" t="s">
        <v>142</v>
      </c>
      <c r="H101" s="47"/>
      <c r="I101" s="4">
        <v>5.45</v>
      </c>
      <c r="J101" s="4">
        <v>0.16</v>
      </c>
      <c r="K101" s="4">
        <v>1.3</v>
      </c>
      <c r="L101" s="4">
        <v>2</v>
      </c>
      <c r="M101" s="4">
        <v>2</v>
      </c>
      <c r="N101" s="4">
        <v>2</v>
      </c>
    </row>
    <row r="102" spans="1:14" s="5" customFormat="1" ht="41.25" customHeight="1">
      <c r="A102" s="54">
        <v>32</v>
      </c>
      <c r="B102" s="61" t="s">
        <v>101</v>
      </c>
      <c r="C102" s="62"/>
      <c r="D102" s="61" t="s">
        <v>100</v>
      </c>
      <c r="E102" s="62"/>
      <c r="F102" s="35" t="s">
        <v>145</v>
      </c>
      <c r="G102" s="37" t="s">
        <v>141</v>
      </c>
      <c r="H102" s="38"/>
      <c r="I102" s="52">
        <v>1.8</v>
      </c>
      <c r="J102" s="52">
        <v>77.45</v>
      </c>
      <c r="K102" s="52">
        <v>0</v>
      </c>
      <c r="L102" s="52">
        <v>0</v>
      </c>
      <c r="M102" s="52">
        <v>0</v>
      </c>
      <c r="N102" s="52">
        <v>89.69</v>
      </c>
    </row>
    <row r="103" spans="1:14" s="5" customFormat="1" ht="409.6" customHeight="1">
      <c r="A103" s="55"/>
      <c r="B103" s="49"/>
      <c r="C103" s="50"/>
      <c r="D103" s="49"/>
      <c r="E103" s="50"/>
      <c r="F103" s="36"/>
      <c r="G103" s="39"/>
      <c r="H103" s="40"/>
      <c r="I103" s="53"/>
      <c r="J103" s="53"/>
      <c r="K103" s="53"/>
      <c r="L103" s="53"/>
      <c r="M103" s="53"/>
      <c r="N103" s="53"/>
    </row>
    <row r="104" spans="1:14" s="5" customFormat="1" ht="95.25" customHeight="1">
      <c r="A104" s="18">
        <v>33</v>
      </c>
      <c r="B104" s="34" t="s">
        <v>106</v>
      </c>
      <c r="C104" s="34"/>
      <c r="D104" s="34" t="s">
        <v>179</v>
      </c>
      <c r="E104" s="34"/>
      <c r="F104" s="17" t="s">
        <v>63</v>
      </c>
      <c r="G104" s="47" t="s">
        <v>141</v>
      </c>
      <c r="H104" s="47"/>
      <c r="I104" s="4">
        <v>0</v>
      </c>
      <c r="J104" s="4">
        <v>3.43</v>
      </c>
      <c r="K104" s="4">
        <v>56.54</v>
      </c>
      <c r="L104" s="4">
        <v>0</v>
      </c>
      <c r="M104" s="4">
        <v>0</v>
      </c>
      <c r="N104" s="4">
        <v>0</v>
      </c>
    </row>
    <row r="105" spans="1:14" s="5" customFormat="1" ht="19.5">
      <c r="A105" s="51" t="s">
        <v>138</v>
      </c>
      <c r="B105" s="51"/>
      <c r="C105" s="51"/>
      <c r="D105" s="51"/>
      <c r="E105" s="51"/>
      <c r="F105" s="51"/>
      <c r="G105" s="51"/>
      <c r="H105" s="51"/>
      <c r="I105" s="15">
        <f>I91+I92+I93+I96+I97+I98+I99+I100+I101+I102+I104</f>
        <v>33.200000000000003</v>
      </c>
      <c r="J105" s="15">
        <f t="shared" ref="J105:N105" si="15">J91+J92+J93+J96+J97+J98+J99+J100+J101+J102+J104</f>
        <v>168.05</v>
      </c>
      <c r="K105" s="15">
        <f t="shared" si="15"/>
        <v>96.3</v>
      </c>
      <c r="L105" s="15">
        <f t="shared" si="15"/>
        <v>30</v>
      </c>
      <c r="M105" s="15">
        <f t="shared" si="15"/>
        <v>16</v>
      </c>
      <c r="N105" s="15">
        <f t="shared" si="15"/>
        <v>105.69</v>
      </c>
    </row>
    <row r="106" spans="1:14" s="5" customFormat="1" ht="19.5" customHeight="1">
      <c r="A106" s="86" t="s">
        <v>102</v>
      </c>
      <c r="B106" s="86"/>
      <c r="C106" s="86"/>
      <c r="D106" s="86"/>
      <c r="E106" s="86"/>
      <c r="F106" s="86"/>
      <c r="G106" s="86"/>
      <c r="H106" s="86"/>
      <c r="I106" s="16">
        <f>I73+I89+I105</f>
        <v>132.4</v>
      </c>
      <c r="J106" s="16">
        <f t="shared" ref="J106:N106" si="16">J73+J89+J105</f>
        <v>413.42000000000007</v>
      </c>
      <c r="K106" s="16">
        <f t="shared" si="16"/>
        <v>248.72000000000003</v>
      </c>
      <c r="L106" s="16">
        <f t="shared" si="16"/>
        <v>119.5</v>
      </c>
      <c r="M106" s="16">
        <f t="shared" si="16"/>
        <v>101.6</v>
      </c>
      <c r="N106" s="16">
        <f t="shared" si="16"/>
        <v>259.79000000000002</v>
      </c>
    </row>
  </sheetData>
  <mergeCells count="277">
    <mergeCell ref="G54:H54"/>
    <mergeCell ref="G95:H95"/>
    <mergeCell ref="B85:C85"/>
    <mergeCell ref="D85:E85"/>
    <mergeCell ref="A89:H89"/>
    <mergeCell ref="D71:E71"/>
    <mergeCell ref="D72:E72"/>
    <mergeCell ref="G69:H69"/>
    <mergeCell ref="G70:H70"/>
    <mergeCell ref="G71:H71"/>
    <mergeCell ref="G72:H72"/>
    <mergeCell ref="B70:C70"/>
    <mergeCell ref="B71:C71"/>
    <mergeCell ref="B72:C72"/>
    <mergeCell ref="D70:E70"/>
    <mergeCell ref="D59:E59"/>
    <mergeCell ref="G59:H59"/>
    <mergeCell ref="A65:A66"/>
    <mergeCell ref="B65:C66"/>
    <mergeCell ref="D66:E66"/>
    <mergeCell ref="A86:A87"/>
    <mergeCell ref="A90:N90"/>
    <mergeCell ref="A91:A92"/>
    <mergeCell ref="D83:E83"/>
    <mergeCell ref="F82:F83"/>
    <mergeCell ref="D79:E79"/>
    <mergeCell ref="A94:A95"/>
    <mergeCell ref="D93:E93"/>
    <mergeCell ref="G93:H93"/>
    <mergeCell ref="D95:E95"/>
    <mergeCell ref="F94:F95"/>
    <mergeCell ref="D91:E91"/>
    <mergeCell ref="D92:E92"/>
    <mergeCell ref="B93:C93"/>
    <mergeCell ref="B81:C81"/>
    <mergeCell ref="D81:E81"/>
    <mergeCell ref="D87:E87"/>
    <mergeCell ref="D86:E86"/>
    <mergeCell ref="G81:H81"/>
    <mergeCell ref="B94:C94"/>
    <mergeCell ref="I20:J20"/>
    <mergeCell ref="K20:L20"/>
    <mergeCell ref="M20:N20"/>
    <mergeCell ref="B76:C77"/>
    <mergeCell ref="G82:H83"/>
    <mergeCell ref="A105:H105"/>
    <mergeCell ref="A106:H106"/>
    <mergeCell ref="G97:H97"/>
    <mergeCell ref="G98:H98"/>
    <mergeCell ref="B88:C88"/>
    <mergeCell ref="D88:E88"/>
    <mergeCell ref="G88:H88"/>
    <mergeCell ref="A99:A101"/>
    <mergeCell ref="G85:H85"/>
    <mergeCell ref="F86:F87"/>
    <mergeCell ref="B86:C87"/>
    <mergeCell ref="G86:H87"/>
    <mergeCell ref="D94:E94"/>
    <mergeCell ref="G94:H94"/>
    <mergeCell ref="B95:C95"/>
    <mergeCell ref="B79:C79"/>
    <mergeCell ref="A82:A83"/>
    <mergeCell ref="B82:C83"/>
    <mergeCell ref="D82:E82"/>
    <mergeCell ref="K18:L19"/>
    <mergeCell ref="B21:E21"/>
    <mergeCell ref="K21:L21"/>
    <mergeCell ref="G79:H79"/>
    <mergeCell ref="G91:H92"/>
    <mergeCell ref="B13:F13"/>
    <mergeCell ref="B14:F14"/>
    <mergeCell ref="G13:H13"/>
    <mergeCell ref="G14:H14"/>
    <mergeCell ref="B20:E20"/>
    <mergeCell ref="G20:H20"/>
    <mergeCell ref="G19:H19"/>
    <mergeCell ref="G49:H49"/>
    <mergeCell ref="D50:E50"/>
    <mergeCell ref="G48:H48"/>
    <mergeCell ref="A32:N32"/>
    <mergeCell ref="D34:E34"/>
    <mergeCell ref="D35:E35"/>
    <mergeCell ref="D36:E36"/>
    <mergeCell ref="F33:F36"/>
    <mergeCell ref="G33:H36"/>
    <mergeCell ref="G37:H37"/>
    <mergeCell ref="D37:E37"/>
    <mergeCell ref="D47:E47"/>
    <mergeCell ref="D57:E57"/>
    <mergeCell ref="B56:C57"/>
    <mergeCell ref="B33:C36"/>
    <mergeCell ref="K23:L23"/>
    <mergeCell ref="G25:H25"/>
    <mergeCell ref="M18:N19"/>
    <mergeCell ref="I22:J22"/>
    <mergeCell ref="A5:N5"/>
    <mergeCell ref="B9:F10"/>
    <mergeCell ref="G9:H10"/>
    <mergeCell ref="I9:N9"/>
    <mergeCell ref="A9:A10"/>
    <mergeCell ref="B11:F11"/>
    <mergeCell ref="G11:H11"/>
    <mergeCell ref="B12:F12"/>
    <mergeCell ref="G12:H12"/>
    <mergeCell ref="M21:N21"/>
    <mergeCell ref="G21:H21"/>
    <mergeCell ref="I21:J21"/>
    <mergeCell ref="M22:N22"/>
    <mergeCell ref="B18:E19"/>
    <mergeCell ref="F18:F19"/>
    <mergeCell ref="I19:J19"/>
    <mergeCell ref="G18:J18"/>
    <mergeCell ref="D48:E48"/>
    <mergeCell ref="D52:E52"/>
    <mergeCell ref="M23:N23"/>
    <mergeCell ref="I24:J24"/>
    <mergeCell ref="K24:L24"/>
    <mergeCell ref="M24:N24"/>
    <mergeCell ref="B26:E26"/>
    <mergeCell ref="I25:J25"/>
    <mergeCell ref="I23:J23"/>
    <mergeCell ref="G26:H26"/>
    <mergeCell ref="I26:J26"/>
    <mergeCell ref="M26:N26"/>
    <mergeCell ref="K26:L26"/>
    <mergeCell ref="M25:N25"/>
    <mergeCell ref="B38:C39"/>
    <mergeCell ref="B50:C53"/>
    <mergeCell ref="G47:H47"/>
    <mergeCell ref="U64:V64"/>
    <mergeCell ref="U57:V57"/>
    <mergeCell ref="U58:V58"/>
    <mergeCell ref="U60:V60"/>
    <mergeCell ref="P59:Q59"/>
    <mergeCell ref="U59:V59"/>
    <mergeCell ref="R58:S60"/>
    <mergeCell ref="D33:E33"/>
    <mergeCell ref="B40:C40"/>
    <mergeCell ref="D40:E40"/>
    <mergeCell ref="G40:H40"/>
    <mergeCell ref="P60:Q60"/>
    <mergeCell ref="B41:C41"/>
    <mergeCell ref="D41:E41"/>
    <mergeCell ref="G41:H41"/>
    <mergeCell ref="D38:E38"/>
    <mergeCell ref="D39:E39"/>
    <mergeCell ref="F38:F39"/>
    <mergeCell ref="G58:H58"/>
    <mergeCell ref="B54:C54"/>
    <mergeCell ref="F50:F53"/>
    <mergeCell ref="F56:F57"/>
    <mergeCell ref="D54:E54"/>
    <mergeCell ref="B58:C58"/>
    <mergeCell ref="R64:S64"/>
    <mergeCell ref="P64:Q64"/>
    <mergeCell ref="P57:Q57"/>
    <mergeCell ref="P58:Q58"/>
    <mergeCell ref="A33:A36"/>
    <mergeCell ref="D44:E44"/>
    <mergeCell ref="A38:A39"/>
    <mergeCell ref="G50:H52"/>
    <mergeCell ref="G63:H63"/>
    <mergeCell ref="A56:A57"/>
    <mergeCell ref="G38:H39"/>
    <mergeCell ref="D43:E43"/>
    <mergeCell ref="B55:C55"/>
    <mergeCell ref="G55:H55"/>
    <mergeCell ref="D56:E56"/>
    <mergeCell ref="D42:E42"/>
    <mergeCell ref="A42:A46"/>
    <mergeCell ref="B42:C46"/>
    <mergeCell ref="F42:F46"/>
    <mergeCell ref="G42:H46"/>
    <mergeCell ref="B49:C49"/>
    <mergeCell ref="D49:E49"/>
    <mergeCell ref="R57:S57"/>
    <mergeCell ref="D45:E45"/>
    <mergeCell ref="B104:C104"/>
    <mergeCell ref="B96:C96"/>
    <mergeCell ref="D96:E96"/>
    <mergeCell ref="G96:H96"/>
    <mergeCell ref="G104:H104"/>
    <mergeCell ref="D100:E100"/>
    <mergeCell ref="G100:H100"/>
    <mergeCell ref="D101:E101"/>
    <mergeCell ref="G101:H101"/>
    <mergeCell ref="D98:E98"/>
    <mergeCell ref="D99:E99"/>
    <mergeCell ref="G99:H99"/>
    <mergeCell ref="D104:E104"/>
    <mergeCell ref="B102:C103"/>
    <mergeCell ref="D102:E103"/>
    <mergeCell ref="F102:F103"/>
    <mergeCell ref="G102:H103"/>
    <mergeCell ref="B97:C98"/>
    <mergeCell ref="D97:E97"/>
    <mergeCell ref="B23:E23"/>
    <mergeCell ref="G23:H23"/>
    <mergeCell ref="B22:E22"/>
    <mergeCell ref="G22:H22"/>
    <mergeCell ref="B25:E25"/>
    <mergeCell ref="B24:E24"/>
    <mergeCell ref="G24:H24"/>
    <mergeCell ref="K22:L22"/>
    <mergeCell ref="K25:L25"/>
    <mergeCell ref="G76:H77"/>
    <mergeCell ref="A74:N74"/>
    <mergeCell ref="B75:C75"/>
    <mergeCell ref="D75:E75"/>
    <mergeCell ref="G75:H75"/>
    <mergeCell ref="I30:N30"/>
    <mergeCell ref="G30:H31"/>
    <mergeCell ref="B37:C37"/>
    <mergeCell ref="B47:C47"/>
    <mergeCell ref="D55:E55"/>
    <mergeCell ref="D30:E31"/>
    <mergeCell ref="B30:C31"/>
    <mergeCell ref="F30:F31"/>
    <mergeCell ref="D65:E65"/>
    <mergeCell ref="D58:E58"/>
    <mergeCell ref="D60:E60"/>
    <mergeCell ref="D64:E64"/>
    <mergeCell ref="G64:H64"/>
    <mergeCell ref="G56:H57"/>
    <mergeCell ref="D53:E53"/>
    <mergeCell ref="G53:H53"/>
    <mergeCell ref="A50:A53"/>
    <mergeCell ref="B64:C64"/>
    <mergeCell ref="D46:E46"/>
    <mergeCell ref="B59:C59"/>
    <mergeCell ref="A76:A77"/>
    <mergeCell ref="A73:H73"/>
    <mergeCell ref="M102:M103"/>
    <mergeCell ref="N102:N103"/>
    <mergeCell ref="A102:A103"/>
    <mergeCell ref="I102:I103"/>
    <mergeCell ref="J102:J103"/>
    <mergeCell ref="K102:K103"/>
    <mergeCell ref="L102:L103"/>
    <mergeCell ref="B99:C101"/>
    <mergeCell ref="B84:C84"/>
    <mergeCell ref="D84:E84"/>
    <mergeCell ref="G84:H84"/>
    <mergeCell ref="A97:A98"/>
    <mergeCell ref="D78:E78"/>
    <mergeCell ref="G78:H78"/>
    <mergeCell ref="B80:C80"/>
    <mergeCell ref="D80:E80"/>
    <mergeCell ref="G80:H80"/>
    <mergeCell ref="B91:C92"/>
    <mergeCell ref="D76:E76"/>
    <mergeCell ref="D77:E77"/>
    <mergeCell ref="F76:F77"/>
    <mergeCell ref="K1:N4"/>
    <mergeCell ref="B78:C78"/>
    <mergeCell ref="A30:A31"/>
    <mergeCell ref="A18:A19"/>
    <mergeCell ref="D51:E51"/>
    <mergeCell ref="F65:F66"/>
    <mergeCell ref="G65:H66"/>
    <mergeCell ref="B67:C67"/>
    <mergeCell ref="D67:E67"/>
    <mergeCell ref="G67:H67"/>
    <mergeCell ref="B69:C69"/>
    <mergeCell ref="D69:E69"/>
    <mergeCell ref="A60:A62"/>
    <mergeCell ref="B60:C62"/>
    <mergeCell ref="D61:E61"/>
    <mergeCell ref="D62:E62"/>
    <mergeCell ref="F60:F62"/>
    <mergeCell ref="G60:H62"/>
    <mergeCell ref="B63:C63"/>
    <mergeCell ref="D63:E63"/>
    <mergeCell ref="G68:H68"/>
    <mergeCell ref="B48:C48"/>
    <mergeCell ref="B68:C68"/>
    <mergeCell ref="D68:E68"/>
  </mergeCells>
  <pageMargins left="0.59055118110236227" right="0.59055118110236227" top="0.47244094488188981" bottom="0.47244094488188981" header="0.31496062992125984" footer="0.31496062992125984"/>
  <pageSetup paperSize="9" scale="50" fitToHeight="0" orientation="landscape" r:id="rId1"/>
  <rowBreaks count="3" manualBreakCount="3">
    <brk id="80" max="13" man="1"/>
    <brk id="94" max="13" man="1"/>
    <brk id="10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ipetrov</dc:creator>
  <cp:lastModifiedBy>Стецун Ольга</cp:lastModifiedBy>
  <cp:lastPrinted>2021-10-19T02:51:35Z</cp:lastPrinted>
  <dcterms:created xsi:type="dcterms:W3CDTF">2020-02-26T09:51:29Z</dcterms:created>
  <dcterms:modified xsi:type="dcterms:W3CDTF">2021-10-19T02:51:39Z</dcterms:modified>
</cp:coreProperties>
</file>