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2" windowWidth="23256" windowHeight="13116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МР'!$C$15:$C$130</definedName>
    <definedName name="krista_r" localSheetId="1" hidden="1">'Приложение № 2'!$C$15:$C$58</definedName>
    <definedName name="krista_rd_12" localSheetId="0" hidden="1">'Приложение № 1 МР'!$C$15:$C$130</definedName>
    <definedName name="krista_rd_12" localSheetId="1" hidden="1">'Приложение № 2'!$C$15:$C$58</definedName>
    <definedName name="krista_rl_13" localSheetId="0" hidden="1">'Приложение № 1 МР'!$C$15:$C$130</definedName>
    <definedName name="krista_rl_13" localSheetId="1" hidden="1">'Приложение № 2'!$C$15:$C$58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МР'!$D$15:$D$130</definedName>
    <definedName name="krista_rmp_12_0" localSheetId="1" hidden="1">'Приложение № 2'!$D$15:$D$58</definedName>
    <definedName name="krista_rmpa" localSheetId="0" hidden="1">'Приложение № 1 МР'!$D$15:$D$130</definedName>
    <definedName name="krista_rmpa" localSheetId="1" hidden="1">'Приложение № 2'!$D$15:$D$58</definedName>
    <definedName name="krista_rowsbreak" localSheetId="0" hidden="1">'Приложение № 1 МР'!$131:$131</definedName>
    <definedName name="krista_rowsbreak" localSheetId="1" hidden="1">'Приложение № 2'!$59:$59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МР'!$14:$130</definedName>
    <definedName name="krista_rta" localSheetId="1" hidden="1">'Приложение № 2'!$14:$58</definedName>
    <definedName name="krista_sid" localSheetId="0" hidden="1">'Приложение № 1 МР'!$C$132:$C$138</definedName>
    <definedName name="krista_sid" localSheetId="1" hidden="1">'Приложение № 2'!$C$60:$C$66</definedName>
    <definedName name="krista_t" localSheetId="0" hidden="1">'Приложение № 1 МР'!$E$15:$O$130</definedName>
    <definedName name="krista_t" localSheetId="1" hidden="1">'Приложение № 2'!$E$15:$O$58</definedName>
    <definedName name="krista_table" localSheetId="0" hidden="1">'Приложение № 1 МР'!$C$14:$O$138</definedName>
    <definedName name="krista_table" localSheetId="1" hidden="1">'Приложение № 2'!$C$14:$O$66</definedName>
    <definedName name="krista_tablewitoutid" localSheetId="0" hidden="1">'Приложение № 1 МР'!$C$14:$O$131</definedName>
    <definedName name="krista_tablewitoutid" localSheetId="1" hidden="1">'Приложение № 2'!$C$14:$O$59</definedName>
    <definedName name="krista_tf_1089" localSheetId="0" hidden="1">'Приложение № 1 МР'!$E$15:$E$130</definedName>
    <definedName name="krista_tf_1089" localSheetId="1" hidden="1">'Приложение № 2'!$E$15:$E$58</definedName>
    <definedName name="krista_tf_1089_0_0" localSheetId="0" hidden="1">'Приложение № 1 МР'!$E$15:$E$130</definedName>
    <definedName name="krista_tf_1089_0_0" localSheetId="1" hidden="1">'Приложение № 2'!$E$15:$E$58</definedName>
    <definedName name="krista_tf_2" localSheetId="0" hidden="1">'Приложение № 1 МР'!$F$15:$F$130</definedName>
    <definedName name="krista_tf_2" localSheetId="1" hidden="1">'Приложение № 2'!$F$15:$F$58</definedName>
    <definedName name="krista_tf_2_0_0" localSheetId="0" hidden="1">'Приложение № 1 МР'!$F$15:$F$130</definedName>
    <definedName name="krista_tf_2_0_0" localSheetId="1" hidden="1">'Приложение № 2'!$F$15:$F$58</definedName>
    <definedName name="krista_tf_3" localSheetId="0" hidden="1">'Приложение № 1 МР'!$G$15:$G$130</definedName>
    <definedName name="krista_tf_3" localSheetId="1" hidden="1">'Приложение № 2'!$G$15:$G$58</definedName>
    <definedName name="krista_tf_3_0_0" localSheetId="0" hidden="1">'Приложение № 1 МР'!$G$15:$G$130</definedName>
    <definedName name="krista_tf_3_0_0" localSheetId="1" hidden="1">'Приложение № 2'!$G$15:$G$58</definedName>
    <definedName name="krista_tf_4" localSheetId="0" hidden="1">'Приложение № 1 МР'!$H$15:$H$130</definedName>
    <definedName name="krista_tf_4" localSheetId="1" hidden="1">'Приложение № 2'!$H$15:$H$58</definedName>
    <definedName name="krista_tf_4_0_0" localSheetId="0" hidden="1">'Приложение № 1 МР'!$H$15:$H$130</definedName>
    <definedName name="krista_tf_4_0_0" localSheetId="1" hidden="1">'Приложение № 2'!$H$15:$H$58</definedName>
    <definedName name="krista_tf_5" localSheetId="0" hidden="1">'Приложение № 1 МР'!$I$15:$I$130</definedName>
    <definedName name="krista_tf_5" localSheetId="1" hidden="1">'Приложение № 2'!$I$15:$I$58</definedName>
    <definedName name="krista_tf_5_0_0" localSheetId="0" hidden="1">'Приложение № 1 МР'!$I$15:$I$130</definedName>
    <definedName name="krista_tf_5_0_0" localSheetId="1" hidden="1">'Приложение № 2'!$I$15:$I$58</definedName>
    <definedName name="krista_tf_6" localSheetId="0" hidden="1">'Приложение № 1 МР'!$J$15:$J$130</definedName>
    <definedName name="krista_tf_6" localSheetId="1" hidden="1">'Приложение № 2'!$J$15:$J$58</definedName>
    <definedName name="krista_tf_6_0_0" localSheetId="0" hidden="1">'Приложение № 1 МР'!$J$15:$J$130</definedName>
    <definedName name="krista_tf_6_0_0" localSheetId="1" hidden="1">'Приложение № 2'!$J$15:$J$58</definedName>
    <definedName name="krista_tf_7" localSheetId="0" hidden="1">'Приложение № 1 МР'!$K$15:$K$130</definedName>
    <definedName name="krista_tf_7" localSheetId="1" hidden="1">'Приложение № 2'!$K$15:$K$58</definedName>
    <definedName name="krista_tf_7_0_0" localSheetId="0" hidden="1">'Приложение № 1 МР'!$K$15:$K$130</definedName>
    <definedName name="krista_tf_7_0_0" localSheetId="1" hidden="1">'Приложение № 2'!$K$15:$K$58</definedName>
    <definedName name="krista_tf_8" localSheetId="0" hidden="1">'Приложение № 1 МР'!$L$15:$L$130</definedName>
    <definedName name="krista_tf_8" localSheetId="1" hidden="1">'Приложение № 2'!$L$15:$L$58</definedName>
    <definedName name="krista_tf_8_0_0" localSheetId="0" hidden="1">'Приложение № 1 МР'!$L$15:$L$130</definedName>
    <definedName name="krista_tf_8_0_0" localSheetId="1" hidden="1">'Приложение № 2'!$L$15:$L$58</definedName>
    <definedName name="krista_tf_9" localSheetId="0" hidden="1">'Приложение № 1 МР'!$O$15:$O$130</definedName>
    <definedName name="krista_tf_9" localSheetId="1" hidden="1">'Приложение № 2'!$O$15:$O$58</definedName>
    <definedName name="krista_tf_9_0_0" localSheetId="0" hidden="1">'Приложение № 1 МР'!$O$15:$O$130</definedName>
    <definedName name="krista_tf_9_0_0" localSheetId="1" hidden="1">'Приложение № 2'!$O$15:$O$58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МР'!$M$15:$M$130</definedName>
    <definedName name="krista_tm_10" localSheetId="1" hidden="1">'Приложение № 2'!$M$15:$M$58</definedName>
    <definedName name="krista_tm_10_0_1" localSheetId="0" hidden="1">'Приложение № 1 МР'!$M$15:$M$130</definedName>
    <definedName name="krista_tm_10_0_1" localSheetId="1" hidden="1">'Приложение № 2'!$M$15:$M$58</definedName>
    <definedName name="krista_tm_11" localSheetId="0" hidden="1">'Приложение № 1 МР'!$N$15:$N$130</definedName>
    <definedName name="krista_tm_11" localSheetId="1" hidden="1">'Приложение № 2'!$N$15:$N$58</definedName>
    <definedName name="krista_tm_11_0_1" localSheetId="0" hidden="1">'Приложение № 1 МР'!$N$15:$N$130</definedName>
    <definedName name="krista_tm_11_0_1" localSheetId="1" hidden="1">'Приложение № 2'!$N$15:$N$58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МР'!$M$15:$M$130</definedName>
    <definedName name="Криста_Мера_3_0" localSheetId="1">'Приложение № 2'!$M$15:$M$58</definedName>
    <definedName name="Криста_Мера_4_0" localSheetId="0">'Приложение № 1 МР'!$N$15:$N$130</definedName>
    <definedName name="Криста_Мера_4_0" localSheetId="1">'Приложение № 2'!$N$15:$N$58</definedName>
    <definedName name="Криста_Свободный_11_0" localSheetId="0">'Приложение № 1 МР'!$F$15:$F$130</definedName>
    <definedName name="Криста_Свободный_11_0" localSheetId="1">'Приложение № 2'!$F$15:$F$58</definedName>
    <definedName name="Криста_Свободный_12_0" localSheetId="0">'Приложение № 1 МР'!$G$15:$G$130</definedName>
    <definedName name="Криста_Свободный_12_0" localSheetId="1">'Приложение № 2'!$G$15:$G$58</definedName>
    <definedName name="Криста_Свободный_13_0" localSheetId="0">'Приложение № 1 МР'!$H$15:$H$130</definedName>
    <definedName name="Криста_Свободный_13_0" localSheetId="1">'Приложение № 2'!$H$15:$H$58</definedName>
    <definedName name="Криста_Свободный_14_0" localSheetId="0">'Приложение № 1 МР'!$I$15:$I$130</definedName>
    <definedName name="Криста_Свободный_14_0" localSheetId="1">'Приложение № 2'!$I$15:$I$58</definedName>
    <definedName name="Криста_Свободный_15_0" localSheetId="0">'Приложение № 1 МР'!$J$15:$J$130</definedName>
    <definedName name="Криста_Свободный_15_0" localSheetId="1">'Приложение № 2'!$J$15:$J$58</definedName>
    <definedName name="Криста_Свободный_16_0" localSheetId="0">'Приложение № 1 МР'!$K$15:$K$130</definedName>
    <definedName name="Криста_Свободный_16_0" localSheetId="1">'Приложение № 2'!$K$15:$K$58</definedName>
    <definedName name="Криста_Свободный_17_0" localSheetId="0">'Приложение № 1 МР'!$L$15:$L$130</definedName>
    <definedName name="Криста_Свободный_17_0" localSheetId="1">'Приложение № 2'!$L$15:$L$58</definedName>
    <definedName name="Криста_Свободный_18_0" localSheetId="0">'Приложение № 1 МР'!$O$15:$O$130</definedName>
    <definedName name="Криста_Свободный_18_0" localSheetId="1">'Приложение № 2'!$O$15:$O$58</definedName>
    <definedName name="Криста_Свободный_19_0" localSheetId="0">'Приложение № 1 МР'!$E$15:$E$130</definedName>
    <definedName name="Криста_Свободный_19_0" localSheetId="1">'Приложение № 2'!$E$15:$E$58</definedName>
    <definedName name="Криста_Таблица" localSheetId="0">'Приложение № 1 МР'!$C$14:$O$131</definedName>
    <definedName name="Криста_Таблица" localSheetId="1">'Приложение № 2'!$C$14:$O$59</definedName>
    <definedName name="ОбластьИмпорта" localSheetId="0">'Приложение № 1 МР'!$D$15:$O$130</definedName>
    <definedName name="ОбластьИмпорта" localSheetId="1">'Приложение № 2'!$D$15:$O$58</definedName>
  </definedNames>
  <calcPr calcId="145621"/>
</workbook>
</file>

<file path=xl/calcChain.xml><?xml version="1.0" encoding="utf-8"?>
<calcChain xmlns="http://schemas.openxmlformats.org/spreadsheetml/2006/main">
  <c r="O58" i="3" l="1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25" i="4"/>
  <c r="E85" i="4"/>
  <c r="E67" i="4"/>
  <c r="E58" i="4"/>
  <c r="E55" i="4"/>
  <c r="E44" i="4"/>
  <c r="E41" i="4"/>
  <c r="E38" i="4"/>
  <c r="E22" i="4"/>
  <c r="E127" i="4"/>
  <c r="E124" i="4"/>
  <c r="E122" i="4"/>
  <c r="E120" i="4"/>
  <c r="E118" i="4"/>
  <c r="E116" i="4"/>
  <c r="E114" i="4"/>
  <c r="E112" i="4"/>
  <c r="E110" i="4"/>
  <c r="E107" i="4"/>
  <c r="E104" i="4"/>
  <c r="E102" i="4"/>
  <c r="E100" i="4"/>
  <c r="E95" i="4"/>
  <c r="E94" i="4"/>
  <c r="E91" i="4"/>
  <c r="E87" i="4"/>
  <c r="E81" i="4"/>
  <c r="E79" i="4"/>
  <c r="E76" i="4"/>
  <c r="E74" i="4"/>
  <c r="E71" i="4"/>
  <c r="E68" i="4"/>
  <c r="E65" i="4"/>
  <c r="E63" i="4"/>
  <c r="E62" i="4"/>
  <c r="E51" i="4"/>
  <c r="E48" i="4"/>
  <c r="E46" i="4"/>
  <c r="E43" i="4"/>
  <c r="E40" i="4"/>
  <c r="E37" i="4"/>
  <c r="E33" i="4"/>
  <c r="E31" i="4"/>
  <c r="E29" i="4"/>
  <c r="E27" i="4"/>
  <c r="E23" i="4"/>
  <c r="E21" i="4"/>
  <c r="E20" i="4"/>
  <c r="E19" i="4"/>
  <c r="E18" i="4"/>
  <c r="E17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30" i="4"/>
  <c r="E129" i="4"/>
  <c r="E128" i="4"/>
  <c r="E126" i="4"/>
  <c r="E123" i="4"/>
  <c r="E121" i="4"/>
  <c r="E119" i="4"/>
  <c r="E117" i="4"/>
  <c r="E115" i="4"/>
  <c r="E113" i="4"/>
  <c r="E111" i="4"/>
  <c r="E109" i="4"/>
  <c r="E108" i="4"/>
  <c r="E106" i="4"/>
  <c r="E105" i="4"/>
  <c r="E103" i="4"/>
  <c r="E101" i="4"/>
  <c r="E99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периодов].[2024].[Полугодие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периодов].[2024].[Полугодие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периодов].[2024].[Полугодие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периодов].[2024].[Полугодие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<sst xmlns="http://schemas.openxmlformats.org/spreadsheetml/2006/main" count="382" uniqueCount="349">
  <si>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</si>
  <si>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</si>
  <si>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</si>
  <si>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</si>
  <si>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</si>
  <si>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</si>
  <si>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</si>
  <si>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</si>
  <si>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</si>
  <si>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</si>
  <si>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</si>
  <si>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</si>
  <si>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</si>
  <si>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</si>
  <si>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</si>
  <si>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</si>
  <si>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</si>
  <si>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</si>
  <si>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</si>
  <si>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</si>
  <si>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</si>
  <si>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</si>
  <si>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</si>
  <si>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</si>
  <si>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</si>
  <si>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</si>
  <si>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</si>
  <si>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</si>
  <si>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</si>
  <si>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</si>
  <si>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</si>
  <si>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</si>
  <si>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</si>
  <si>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</si>
  <si>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</si>
  <si>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</si>
  <si>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</si>
  <si>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</si>
  <si>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</si>
  <si>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</si>
  <si>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</si>
  <si>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</si>
  <si>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</si>
  <si>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</si>
  <si>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</si>
  <si>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</si>
  <si>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</si>
  <si>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</si>
  <si>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</si>
  <si>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</si>
  <si>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</si>
  <si>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</si>
  <si>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</si>
  <si>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</si>
  <si>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</si>
  <si>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</si>
  <si>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</si>
  <si>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</si>
  <si>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</si>
  <si>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</si>
  <si>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</si>
  <si>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</si>
  <si>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</si>
  <si>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</si>
  <si>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</si>
  <si>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</si>
  <si>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</si>
  <si>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</si>
  <si>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</si>
  <si>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</si>
  <si>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</si>
  <si>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</si>
  <si>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</si>
  <si>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</si>
  <si>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</si>
  <si>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</si>
  <si>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</si>
  <si>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</si>
  <si>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</si>
  <si>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</si>
  <si>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</si>
  <si>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</si>
  <si>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</si>
  <si>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</si>
  <si>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</si>
  <si>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</si>
  <si>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</si>
  <si>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</si>
  <si>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</si>
  <si>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</si>
  <si>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</si>
  <si>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</si>
  <si>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</si>
  <si>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</si>
  <si>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</si>
  <si>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</si>
  <si>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</si>
  <si>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</si>
  <si>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</si>
  <si>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</si>
  <si>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</si>
  <si>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</si>
  <si>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</si>
  <si>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</si>
  <si>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</si>
  <si>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</si>
  <si>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</si>
  <si>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</si>
  <si>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</si>
  <si>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</si>
  <si>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</si>
  <si>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</si>
  <si>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</si>
  <si>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</si>
  <si>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</si>
  <si>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</si>
  <si>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</si>
  <si>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</si>
  <si>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</si>
  <si>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</si>
  <si>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</si>
  <si>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</si>
  <si>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</si>
  <si>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</si>
  <si>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</si>
  <si>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</si>
  <si>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</si>
  <si>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</si>
  <si>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</si>
  <si>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</si>
  <si>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</si>
  <si>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</si>
  <si>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</si>
  <si>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</si>
  <si>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</si>
  <si>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</si>
  <si>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</si>
  <si>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</si>
  <si>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</si>
  <si>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</si>
  <si>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</si>
  <si>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</si>
  <si>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</si>
  <si>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</si>
  <si>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</si>
  <si>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</si>
  <si>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</si>
  <si>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</si>
  <si>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</si>
  <si>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</si>
  <si>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</si>
  <si>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</si>
  <si>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</si>
  <si>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</si>
  <si>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</si>
  <si>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</si>
  <si>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</si>
  <si>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</si>
  <si>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</si>
  <si>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</si>
  <si>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</si>
  <si>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</si>
  <si>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</si>
  <si>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</si>
  <si>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</si>
  <si>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</si>
  <si>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</si>
  <si>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</si>
  <si>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</si>
  <si>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</si>
  <si>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</si>
  <si>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</si>
  <si>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</si>
  <si>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</si>
  <si>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</si>
  <si>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</si>
  <si>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</si>
  <si>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</si>
  <si>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</si>
  <si>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</si>
  <si>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</si>
  <si>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по безвозмездным поступлениям в бюджет Горьковского муниципального района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</si>
  <si>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</si>
  <si>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</si>
  <si>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</si>
  <si>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</si>
  <si>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</si>
  <si>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</si>
  <si>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</si>
  <si>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</si>
  <si>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</si>
  <si>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</si>
  <si>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</si>
  <si>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</si>
  <si>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</si>
  <si>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</si>
  <si>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</si>
  <si>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</si>
  <si>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</si>
  <si>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</si>
  <si>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</si>
  <si>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</si>
  <si>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</si>
  <si>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</si>
  <si>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</si>
  <si>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</si>
  <si>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</si>
  <si>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</si>
  <si>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</si>
  <si>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</si>
  <si>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</si>
  <si>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</si>
  <si>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</si>
  <si>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</si>
  <si>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</si>
  <si>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</si>
  <si>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</si>
  <si>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</si>
  <si>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</si>
  <si>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</si>
  <si>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</si>
  <si>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</si>
  <si>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</si>
  <si>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</si>
  <si>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</si>
  <si>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</si>
  <si>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</si>
  <si>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</si>
  <si>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</si>
  <si>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</si>
  <si>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</si>
  <si>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</si>
  <si>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</si>
  <si>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</si>
  <si>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</si>
  <si>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</si>
  <si>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</si>
  <si>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</si>
  <si>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</si>
  <si>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</si>
  <si>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</si>
  <si>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</si>
  <si>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</si>
  <si>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</si>
  <si>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</si>
  <si>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</si>
  <si>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</si>
  <si>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</si>
  <si>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</si>
  <si>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</si>
  <si>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</si>
  <si>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</si>
  <si>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</si>
  <si>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</si>
  <si>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</si>
  <si>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</si>
  <si>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</si>
  <si>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</si>
  <si>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</si>
  <si>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</si>
  <si>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</si>
  <si>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</si>
  <si>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</si>
  <si>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</si>
  <si>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</si>
  <si>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</si>
  <si>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</si>
  <si>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</si>
  <si>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</si>
  <si>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</si>
  <si>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</si>
  <si>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</si>
  <si>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</si>
  <si>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</si>
  <si>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</si>
  <si>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</si>
  <si>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</si>
  <si>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</si>
  <si>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</si>
  <si>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</si>
  <si>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</si>
  <si>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</si>
  <si>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</si>
  <si>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</si>
  <si>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</si>
  <si>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</si>
  <si>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</si>
  <si>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</si>
  <si>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</si>
  <si>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</si>
  <si>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</si>
  <si>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</si>
  <si>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</si>
  <si>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</si>
  <si>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00011700000000000000</t>
  </si>
  <si>
    <t>00011705000000000180</t>
  </si>
  <si>
    <t>00011705050050000180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</si>
  <si>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</si>
  <si>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00011601093010000140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</si>
  <si>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</si>
  <si>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00011413050050000410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</si>
  <si>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</si>
  <si>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</si>
  <si>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</si>
  <si>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</si>
  <si>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</si>
  <si>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</si>
  <si>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00020225179050000150</t>
  </si>
  <si>
    <t>00020225304000000150</t>
  </si>
  <si>
    <t>00020225304050000150</t>
  </si>
  <si>
    <t>00020225467000000150</t>
  </si>
  <si>
    <t>00020225467050000150</t>
  </si>
  <si>
    <t>00020249999050000150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</si>
  <si>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</si>
  <si>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</si>
  <si>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</si>
  <si>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</si>
  <si>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</si>
  <si>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</si>
  <si>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</si>
  <si>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</si>
  <si>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</si>
  <si>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</si>
  <si>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00020215002050000150</t>
  </si>
  <si>
    <t>00020225497000000150</t>
  </si>
  <si>
    <t>00020225497050000150</t>
  </si>
  <si>
    <t>00021800000000000000</t>
  </si>
  <si>
    <t>00021800000000000150</t>
  </si>
  <si>
    <t>00021800000050000150</t>
  </si>
  <si>
    <t>00021805000050000150</t>
  </si>
  <si>
    <t>00021805030050000150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</si>
  <si>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</si>
  <si>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</si>
  <si>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</si>
  <si>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00021900000000000000</t>
  </si>
  <si>
    <t>00021900000050000150</t>
  </si>
  <si>
    <t>00021960010050000150</t>
  </si>
  <si>
    <t>Прочие дотации</t>
  </si>
  <si>
    <t>Прочие дотации бюджетам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</si>
  <si>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</si>
  <si>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00020219999000000150</t>
  </si>
  <si>
    <t>00020219999050000150</t>
  </si>
  <si>
    <t>00021860010050000150</t>
  </si>
  <si>
    <t>Наименование задачи: Июнь</t>
  </si>
  <si>
    <t>Идентификатор задачи: 1868</t>
  </si>
  <si>
    <t>Наименование документа: Приложение № 1, 2 к отчёту об исполнении бюджета 2024 год на 01.07.2024</t>
  </si>
  <si>
    <t>Идентификатор документа: 5848</t>
  </si>
  <si>
    <t>Дата: 05.07.2024</t>
  </si>
  <si>
    <t>№ 221 от 10.07.2024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</si>
</sst>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6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4" fillId="0" borderId="0" xfId="24" applyNumberFormat="1" applyFont="1" applyFill="1" applyAlignment="1">
      <alignment horizontal="left" vertical="center" wrapText="1"/>
    </xf>
    <xf numFmtId="49" fontId="14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4" fillId="0" borderId="0" xfId="24" applyFont="1" applyFill="1" applyAlignment="1">
      <alignment horizontal="left" vertical="center" wrapText="1"/>
    </xf>
    <xf numFmtId="0" fontId="14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11" applyNumberFormat="1" applyFont="1" applyAlignment="1">
      <alignment horizontal="center" vertical="top"/>
    </xf>
    <xf numFmtId="164" fontId="13" fillId="0" borderId="1" xfId="10" applyNumberFormat="1" applyFont="1" applyAlignment="1">
      <alignment horizontal="center" vertical="top"/>
    </xf>
    <xf numFmtId="0" fontId="12" fillId="0" borderId="1" xfId="9" applyFont="1" applyAlignment="1">
      <alignment horizontal="center" vertical="top" wrapText="1"/>
    </xf>
    <xf numFmtId="165" fontId="13" fillId="0" borderId="1" xfId="11" applyNumberFormat="1" applyFont="1" applyAlignment="1">
      <alignment horizontal="center" vertical="top"/>
    </xf>
    <xf numFmtId="49" fontId="12" fillId="0" borderId="1" xfId="9" applyNumberFormat="1" applyFont="1" applyAlignment="1">
      <alignment horizontal="left" vertical="top" wrapText="1"/>
    </xf>
    <xf numFmtId="49" fontId="13" fillId="0" borderId="1" xfId="11" applyNumberFormat="1" applyFont="1" applyAlignment="1">
      <alignment horizontal="left" vertical="top" wrapText="1"/>
    </xf>
    <xf numFmtId="0" fontId="13" fillId="0" borderId="1" xfId="11" applyNumberFormat="1" applyFont="1" applyAlignment="1">
      <alignment horizontal="left" vertical="top" wrapText="1"/>
    </xf>
    <xf numFmtId="2" fontId="13" fillId="0" borderId="1" xfId="11" applyNumberFormat="1" applyFont="1" applyAlignment="1">
      <alignment horizontal="center" vertical="top"/>
    </xf>
    <xf numFmtId="0" fontId="14" fillId="0" borderId="0" xfId="24" applyFont="1" applyFill="1" applyAlignment="1">
      <alignment horizontal="center" wrapText="1"/>
    </xf>
    <xf numFmtId="49" fontId="14" fillId="0" borderId="3" xfId="24" applyNumberFormat="1" applyFont="1" applyFill="1" applyBorder="1" applyAlignment="1">
      <alignment horizontal="left" vertical="center" wrapText="1"/>
    </xf>
    <xf numFmtId="49" fontId="14" fillId="0" borderId="4" xfId="24" applyNumberFormat="1" applyFont="1" applyFill="1" applyBorder="1" applyAlignment="1">
      <alignment horizontal="left" vertical="center" wrapText="1"/>
    </xf>
    <xf numFmtId="49" fontId="14" fillId="0" borderId="9" xfId="24" applyNumberFormat="1" applyFont="1" applyFill="1" applyBorder="1" applyAlignment="1">
      <alignment horizontal="left" vertical="center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82"/>
  <sheetViews>
    <sheetView tabSelected="1" topLeftCell="E1" zoomScaleNormal="100" workbookViewId="0">
      <selection activeCell="M4" sqref="M4:O4"/>
    </sheetView>
  </sheetViews>
  <sheetFormatPr defaultColWidth="9.109375" defaultRowHeight="14.4" x14ac:dyDescent="0.3"/>
  <cols>
    <col min="1" max="2" width="9.109375" style="2" hidden="1" customWidth="1"/>
    <col min="3" max="3" width="32.109375" style="17" hidden="1" customWidth="1"/>
    <col min="4" max="4" width="23.88671875" style="2" hidden="1" customWidth="1"/>
    <col min="5" max="5" width="54.88671875" style="21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19"/>
      <c r="F1" s="11"/>
      <c r="G1" s="12"/>
      <c r="H1" s="12"/>
      <c r="I1" s="12"/>
      <c r="J1" s="12"/>
      <c r="K1" s="12"/>
      <c r="L1" s="12"/>
      <c r="M1" s="12"/>
      <c r="N1" s="44" t="s">
        <v>124</v>
      </c>
      <c r="O1" s="44"/>
    </row>
    <row r="2" spans="3:15" ht="18" x14ac:dyDescent="0.35">
      <c r="E2" s="19"/>
      <c r="F2" s="11"/>
      <c r="G2" s="12"/>
      <c r="H2" s="12"/>
      <c r="I2" s="12"/>
      <c r="J2" s="12"/>
      <c r="K2" s="12"/>
      <c r="L2" s="12"/>
      <c r="M2" s="44" t="s">
        <v>125</v>
      </c>
      <c r="N2" s="44"/>
      <c r="O2" s="44"/>
    </row>
    <row r="3" spans="3:15" ht="18" x14ac:dyDescent="0.35">
      <c r="E3" s="19"/>
      <c r="F3" s="11"/>
      <c r="G3" s="12"/>
      <c r="H3" s="12"/>
      <c r="I3" s="12"/>
      <c r="J3" s="12"/>
      <c r="K3" s="12"/>
      <c r="L3" s="12"/>
      <c r="M3" s="44" t="s">
        <v>126</v>
      </c>
      <c r="N3" s="44"/>
      <c r="O3" s="44"/>
    </row>
    <row r="4" spans="3:15" ht="18" x14ac:dyDescent="0.35">
      <c r="E4" s="19"/>
      <c r="F4" s="11"/>
      <c r="G4" s="12"/>
      <c r="H4" s="12"/>
      <c r="I4" s="12"/>
      <c r="J4" s="12"/>
      <c r="K4" s="12"/>
      <c r="L4" s="12"/>
      <c r="M4" s="44" t="s">
        <v>348</v>
      </c>
      <c r="N4" s="44"/>
      <c r="O4" s="44"/>
    </row>
    <row r="5" spans="3:15" ht="18" x14ac:dyDescent="0.35">
      <c r="E5" s="19"/>
      <c r="F5" s="11"/>
      <c r="G5" s="12"/>
      <c r="H5" s="12"/>
      <c r="I5" s="12"/>
      <c r="J5" s="12"/>
      <c r="K5" s="12"/>
      <c r="L5" s="12"/>
      <c r="M5" s="12"/>
      <c r="N5" s="12"/>
      <c r="O5" s="12"/>
    </row>
    <row r="6" spans="3:15" ht="18" x14ac:dyDescent="0.35">
      <c r="E6" s="19"/>
      <c r="F6" s="11"/>
      <c r="G6" s="12"/>
      <c r="H6" s="12"/>
      <c r="I6" s="12"/>
      <c r="J6" s="12"/>
      <c r="K6" s="12"/>
      <c r="L6" s="12"/>
      <c r="M6" s="12"/>
      <c r="N6" s="12"/>
      <c r="O6" s="12"/>
    </row>
    <row r="7" spans="3:15" ht="18" x14ac:dyDescent="0.35">
      <c r="E7" s="43" t="s">
        <v>127</v>
      </c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3:15" ht="18" x14ac:dyDescent="0.35">
      <c r="E8" s="43" t="s">
        <v>128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3:15" ht="18" x14ac:dyDescent="0.35">
      <c r="E9" s="33" t="s">
        <v>129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20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3:15" ht="18" x14ac:dyDescent="0.35">
      <c r="C11" s="18"/>
      <c r="D11" s="9"/>
      <c r="E11" s="34" t="s">
        <v>130</v>
      </c>
      <c r="F11" s="37" t="s">
        <v>131</v>
      </c>
      <c r="G11" s="38"/>
      <c r="H11" s="38"/>
      <c r="I11" s="38"/>
      <c r="J11" s="38"/>
      <c r="K11" s="38"/>
      <c r="L11" s="39"/>
      <c r="M11" s="37" t="s">
        <v>132</v>
      </c>
      <c r="N11" s="38"/>
      <c r="O11" s="39"/>
    </row>
    <row r="12" spans="3:15" ht="18" x14ac:dyDescent="0.35">
      <c r="C12" s="18"/>
      <c r="D12" s="9"/>
      <c r="E12" s="35"/>
      <c r="F12" s="37" t="s">
        <v>133</v>
      </c>
      <c r="G12" s="38"/>
      <c r="H12" s="38"/>
      <c r="I12" s="38"/>
      <c r="J12" s="39"/>
      <c r="K12" s="37" t="s">
        <v>134</v>
      </c>
      <c r="L12" s="39"/>
      <c r="M12" s="40" t="s">
        <v>135</v>
      </c>
      <c r="N12" s="40" t="s">
        <v>136</v>
      </c>
      <c r="O12" s="41" t="s">
        <v>137</v>
      </c>
    </row>
    <row r="13" spans="3:15" ht="72" x14ac:dyDescent="0.35">
      <c r="C13" s="18"/>
      <c r="D13" s="9"/>
      <c r="E13" s="36"/>
      <c r="F13" s="13" t="s">
        <v>138</v>
      </c>
      <c r="G13" s="13" t="s">
        <v>139</v>
      </c>
      <c r="H13" s="13" t="s">
        <v>140</v>
      </c>
      <c r="I13" s="13" t="s">
        <v>141</v>
      </c>
      <c r="J13" s="13" t="s">
        <v>142</v>
      </c>
      <c r="K13" s="13" t="s">
        <v>143</v>
      </c>
      <c r="L13" s="13" t="s">
        <v>144</v>
      </c>
      <c r="M13" s="40"/>
      <c r="N13" s="40"/>
      <c r="O13" s="42"/>
    </row>
    <row r="14" spans="3:15" customFormat="1" x14ac:dyDescent="0.3">
      <c r="C14" s="4" t="s">
        <v>121</v>
      </c>
      <c r="D14" s="4" t="s">
        <v>51</v>
      </c>
      <c r="E14" s="29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</row>
    <row r="15" spans="3:15" customFormat="1" x14ac:dyDescent="0.3">
      <c r="C15" s="7" t="s">
        <v>0</v>
      </c>
      <c r="D15" s="5" t="s">
        <v>95</v>
      </c>
      <c r="E15" s="30" t="str">
        <f>C:C</f>
        <v>НАЛОГОВЫЕ И НЕНАЛОГОВЫЕ ДОХОДЫ</v>
      </c>
      <c r="F15" s="32" t="str">
        <f t="shared" ref="F15:F46" si="0">MID(D15,4,1)</f>
        <v>1</v>
      </c>
      <c r="G15" s="32" t="str">
        <f t="shared" ref="G15:G46" si="1">MID(D15,5,2)</f>
        <v>00</v>
      </c>
      <c r="H15" s="32" t="str">
        <f t="shared" ref="H15:H46" si="2">MID(D15,7,2)</f>
        <v>00</v>
      </c>
      <c r="I15" s="32" t="str">
        <f t="shared" ref="I15:I46" si="3">MID(D15,9,3)</f>
        <v>000</v>
      </c>
      <c r="J15" s="32" t="str">
        <f t="shared" ref="J15:J46" si="4">MID(D15,12,2)</f>
        <v>00</v>
      </c>
      <c r="K15" s="32" t="str">
        <f t="shared" ref="K15:K46" si="5">MID(D15,14,4)</f>
        <v>0000</v>
      </c>
      <c r="L15" s="32" t="str">
        <f t="shared" ref="L15:L46" si="6">MID(D15,18,3)</f>
        <v>000</v>
      </c>
      <c r="M15" s="26">
        <v>156265760.47999999</v>
      </c>
      <c r="N15" s="26">
        <v>86887984.510000005</v>
      </c>
      <c r="O15" s="32">
        <f t="shared" ref="O15:O46" si="7">IF(OR(ISBLANK(M15),M15=0),,ROUND(N15/M15*100,1))</f>
        <v>55.6</v>
      </c>
    </row>
    <row r="16" spans="3:15" customFormat="1" x14ac:dyDescent="0.3">
      <c r="C16" s="7" t="s">
        <v>1</v>
      </c>
      <c r="D16" s="5" t="s">
        <v>52</v>
      </c>
      <c r="E16" s="30" t="str">
        <f>C:C</f>
        <v>Налог на доходы физических лиц</v>
      </c>
      <c r="F16" s="32" t="str">
        <f t="shared" si="0"/>
        <v>1</v>
      </c>
      <c r="G16" s="32" t="str">
        <f t="shared" si="1"/>
        <v>01</v>
      </c>
      <c r="H16" s="32" t="str">
        <f t="shared" si="2"/>
        <v>02</v>
      </c>
      <c r="I16" s="32" t="str">
        <f t="shared" si="3"/>
        <v>000</v>
      </c>
      <c r="J16" s="32" t="str">
        <f t="shared" si="4"/>
        <v>01</v>
      </c>
      <c r="K16" s="32" t="str">
        <f t="shared" si="5"/>
        <v>0000</v>
      </c>
      <c r="L16" s="32" t="str">
        <f t="shared" si="6"/>
        <v>110</v>
      </c>
      <c r="M16" s="26">
        <v>136088480</v>
      </c>
      <c r="N16" s="26">
        <v>75083751.849999994</v>
      </c>
      <c r="O16" s="32">
        <f t="shared" si="7"/>
        <v>55.2</v>
      </c>
    </row>
    <row r="17" spans="3:15" customFormat="1" ht="96.6" x14ac:dyDescent="0.3">
      <c r="C17" s="7" t="s">
        <v>226</v>
      </c>
      <c r="D17" s="5" t="s">
        <v>53</v>
      </c>
      <c r="E17" s="30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32" t="str">
        <f t="shared" si="0"/>
        <v>1</v>
      </c>
      <c r="G17" s="32" t="str">
        <f t="shared" si="1"/>
        <v>01</v>
      </c>
      <c r="H17" s="32" t="str">
        <f t="shared" si="2"/>
        <v>02</v>
      </c>
      <c r="I17" s="32" t="str">
        <f t="shared" si="3"/>
        <v>010</v>
      </c>
      <c r="J17" s="32" t="str">
        <f t="shared" si="4"/>
        <v>01</v>
      </c>
      <c r="K17" s="32" t="str">
        <f t="shared" si="5"/>
        <v>0000</v>
      </c>
      <c r="L17" s="32" t="str">
        <f t="shared" si="6"/>
        <v>110</v>
      </c>
      <c r="M17" s="26">
        <v>119141480</v>
      </c>
      <c r="N17" s="26">
        <v>68662739.950000003</v>
      </c>
      <c r="O17" s="32">
        <f t="shared" si="7"/>
        <v>57.6</v>
      </c>
    </row>
    <row r="18" spans="3:15" customFormat="1" ht="110.4" x14ac:dyDescent="0.3">
      <c r="C18" s="7" t="s">
        <v>2</v>
      </c>
      <c r="D18" s="5" t="s">
        <v>54</v>
      </c>
      <c r="E18" s="30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32" t="str">
        <f t="shared" si="0"/>
        <v>1</v>
      </c>
      <c r="G18" s="32" t="str">
        <f t="shared" si="1"/>
        <v>01</v>
      </c>
      <c r="H18" s="32" t="str">
        <f t="shared" si="2"/>
        <v>02</v>
      </c>
      <c r="I18" s="32" t="str">
        <f t="shared" si="3"/>
        <v>020</v>
      </c>
      <c r="J18" s="32" t="str">
        <f t="shared" si="4"/>
        <v>01</v>
      </c>
      <c r="K18" s="32" t="str">
        <f t="shared" si="5"/>
        <v>0000</v>
      </c>
      <c r="L18" s="32" t="str">
        <f t="shared" si="6"/>
        <v>110</v>
      </c>
      <c r="M18" s="26">
        <v>72880</v>
      </c>
      <c r="N18" s="26">
        <v>1803.15</v>
      </c>
      <c r="O18" s="32">
        <f t="shared" si="7"/>
        <v>2.5</v>
      </c>
    </row>
    <row r="19" spans="3:15" customFormat="1" ht="41.4" x14ac:dyDescent="0.3">
      <c r="C19" s="7" t="s">
        <v>3</v>
      </c>
      <c r="D19" s="5" t="s">
        <v>55</v>
      </c>
      <c r="E19" s="30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32" t="str">
        <f t="shared" si="0"/>
        <v>1</v>
      </c>
      <c r="G19" s="32" t="str">
        <f t="shared" si="1"/>
        <v>01</v>
      </c>
      <c r="H19" s="32" t="str">
        <f t="shared" si="2"/>
        <v>02</v>
      </c>
      <c r="I19" s="32" t="str">
        <f t="shared" si="3"/>
        <v>030</v>
      </c>
      <c r="J19" s="32" t="str">
        <f t="shared" si="4"/>
        <v>01</v>
      </c>
      <c r="K19" s="32" t="str">
        <f t="shared" si="5"/>
        <v>0000</v>
      </c>
      <c r="L19" s="32" t="str">
        <f t="shared" si="6"/>
        <v>110</v>
      </c>
      <c r="M19" s="26">
        <v>3833940</v>
      </c>
      <c r="N19" s="26">
        <v>808801.52</v>
      </c>
      <c r="O19" s="32">
        <f t="shared" si="7"/>
        <v>21.1</v>
      </c>
    </row>
    <row r="20" spans="3:15" customFormat="1" ht="82.8" x14ac:dyDescent="0.3">
      <c r="C20" s="7" t="s">
        <v>4</v>
      </c>
      <c r="D20" s="5" t="s">
        <v>56</v>
      </c>
      <c r="E20" s="30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32" t="str">
        <f t="shared" si="0"/>
        <v>1</v>
      </c>
      <c r="G20" s="32" t="str">
        <f t="shared" si="1"/>
        <v>01</v>
      </c>
      <c r="H20" s="32" t="str">
        <f t="shared" si="2"/>
        <v>02</v>
      </c>
      <c r="I20" s="32" t="str">
        <f t="shared" si="3"/>
        <v>040</v>
      </c>
      <c r="J20" s="32" t="str">
        <f t="shared" si="4"/>
        <v>01</v>
      </c>
      <c r="K20" s="32" t="str">
        <f t="shared" si="5"/>
        <v>0000</v>
      </c>
      <c r="L20" s="32" t="str">
        <f t="shared" si="6"/>
        <v>110</v>
      </c>
      <c r="M20" s="26">
        <v>106000</v>
      </c>
      <c r="N20" s="26">
        <v>16806</v>
      </c>
      <c r="O20" s="32">
        <f t="shared" si="7"/>
        <v>15.9</v>
      </c>
    </row>
    <row r="21" spans="3:15" customFormat="1" ht="124.2" x14ac:dyDescent="0.3">
      <c r="C21" s="7" t="s">
        <v>214</v>
      </c>
      <c r="D21" s="5" t="s">
        <v>217</v>
      </c>
      <c r="E21" s="30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32" t="str">
        <f t="shared" si="0"/>
        <v>1</v>
      </c>
      <c r="G21" s="32" t="str">
        <f t="shared" si="1"/>
        <v>01</v>
      </c>
      <c r="H21" s="32" t="str">
        <f t="shared" si="2"/>
        <v>02</v>
      </c>
      <c r="I21" s="32" t="str">
        <f t="shared" si="3"/>
        <v>080</v>
      </c>
      <c r="J21" s="32" t="str">
        <f t="shared" si="4"/>
        <v>01</v>
      </c>
      <c r="K21" s="32" t="str">
        <f t="shared" si="5"/>
        <v>0000</v>
      </c>
      <c r="L21" s="32" t="str">
        <f t="shared" si="6"/>
        <v>110</v>
      </c>
      <c r="M21" s="26">
        <v>4211560</v>
      </c>
      <c r="N21" s="26">
        <v>3894014.95</v>
      </c>
      <c r="O21" s="32">
        <f t="shared" si="7"/>
        <v>92.5</v>
      </c>
    </row>
    <row r="22" spans="3:15" customFormat="1" ht="55.2" x14ac:dyDescent="0.3">
      <c r="C22" s="7" t="s">
        <v>215</v>
      </c>
      <c r="D22" s="5" t="s">
        <v>218</v>
      </c>
      <c r="E22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32" t="str">
        <f t="shared" si="0"/>
        <v>1</v>
      </c>
      <c r="G22" s="32" t="str">
        <f t="shared" si="1"/>
        <v>01</v>
      </c>
      <c r="H22" s="32" t="str">
        <f t="shared" si="2"/>
        <v>02</v>
      </c>
      <c r="I22" s="32" t="str">
        <f t="shared" si="3"/>
        <v>130</v>
      </c>
      <c r="J22" s="32" t="str">
        <f t="shared" si="4"/>
        <v>01</v>
      </c>
      <c r="K22" s="32" t="str">
        <f t="shared" si="5"/>
        <v>0000</v>
      </c>
      <c r="L22" s="32" t="str">
        <f t="shared" si="6"/>
        <v>110</v>
      </c>
      <c r="M22" s="26">
        <v>0</v>
      </c>
      <c r="N22" s="26">
        <v>0</v>
      </c>
      <c r="O22" s="32">
        <f t="shared" si="7"/>
        <v>0</v>
      </c>
    </row>
    <row r="23" spans="3:15" customFormat="1" ht="55.2" x14ac:dyDescent="0.3">
      <c r="C23" s="7" t="s">
        <v>216</v>
      </c>
      <c r="D23" s="5" t="s">
        <v>219</v>
      </c>
      <c r="E23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32" t="str">
        <f t="shared" si="0"/>
        <v>1</v>
      </c>
      <c r="G23" s="32" t="str">
        <f t="shared" si="1"/>
        <v>01</v>
      </c>
      <c r="H23" s="32" t="str">
        <f t="shared" si="2"/>
        <v>02</v>
      </c>
      <c r="I23" s="32" t="str">
        <f t="shared" si="3"/>
        <v>140</v>
      </c>
      <c r="J23" s="32" t="str">
        <f t="shared" si="4"/>
        <v>01</v>
      </c>
      <c r="K23" s="32" t="str">
        <f t="shared" si="5"/>
        <v>0000</v>
      </c>
      <c r="L23" s="32" t="str">
        <f t="shared" si="6"/>
        <v>110</v>
      </c>
      <c r="M23" s="26">
        <v>8722620</v>
      </c>
      <c r="N23" s="26">
        <v>1699586.28</v>
      </c>
      <c r="O23" s="32">
        <f t="shared" si="7"/>
        <v>19.5</v>
      </c>
    </row>
    <row r="24" spans="3:15" customFormat="1" ht="41.4" x14ac:dyDescent="0.3">
      <c r="C24" s="7" t="s">
        <v>5</v>
      </c>
      <c r="D24" s="5" t="s">
        <v>97</v>
      </c>
      <c r="E24" s="30" t="str">
        <f>C:C</f>
        <v>НАЛОГИ НА ТОВАРЫ (РАБОТЫ, УСЛУГИ), РЕАЛИЗУЕМЫЕ НА ТЕРРИТОРИИ РОССИЙСКОЙ ФЕДЕРАЦИИ</v>
      </c>
      <c r="F24" s="32" t="str">
        <f t="shared" si="0"/>
        <v>1</v>
      </c>
      <c r="G24" s="32" t="str">
        <f t="shared" si="1"/>
        <v>03</v>
      </c>
      <c r="H24" s="32" t="str">
        <f t="shared" si="2"/>
        <v>00</v>
      </c>
      <c r="I24" s="32" t="str">
        <f t="shared" si="3"/>
        <v>000</v>
      </c>
      <c r="J24" s="32" t="str">
        <f t="shared" si="4"/>
        <v>00</v>
      </c>
      <c r="K24" s="32" t="str">
        <f t="shared" si="5"/>
        <v>0000</v>
      </c>
      <c r="L24" s="32" t="str">
        <f t="shared" si="6"/>
        <v>000</v>
      </c>
      <c r="M24" s="26">
        <v>4649850</v>
      </c>
      <c r="N24" s="26">
        <v>2237188.13</v>
      </c>
      <c r="O24" s="32">
        <f t="shared" si="7"/>
        <v>48.1</v>
      </c>
    </row>
    <row r="25" spans="3:15" customFormat="1" ht="27.6" x14ac:dyDescent="0.3">
      <c r="C25" s="7" t="s">
        <v>6</v>
      </c>
      <c r="D25" s="5" t="s">
        <v>65</v>
      </c>
      <c r="E25" s="30" t="str">
        <f>C:C</f>
        <v>Акцизы по подакцизным товарам (продукции), производимым на территории Российской Федерации</v>
      </c>
      <c r="F25" s="32" t="str">
        <f t="shared" si="0"/>
        <v>1</v>
      </c>
      <c r="G25" s="32" t="str">
        <f t="shared" si="1"/>
        <v>03</v>
      </c>
      <c r="H25" s="32" t="str">
        <f t="shared" si="2"/>
        <v>02</v>
      </c>
      <c r="I25" s="32" t="str">
        <f t="shared" si="3"/>
        <v>000</v>
      </c>
      <c r="J25" s="32" t="str">
        <f t="shared" si="4"/>
        <v>01</v>
      </c>
      <c r="K25" s="32" t="str">
        <f t="shared" si="5"/>
        <v>0000</v>
      </c>
      <c r="L25" s="32" t="str">
        <f t="shared" si="6"/>
        <v>110</v>
      </c>
      <c r="M25" s="26">
        <v>4649850</v>
      </c>
      <c r="N25" s="26">
        <v>2237188.13</v>
      </c>
      <c r="O25" s="32">
        <f t="shared" si="7"/>
        <v>48.1</v>
      </c>
    </row>
    <row r="26" spans="3:15" customFormat="1" ht="69" x14ac:dyDescent="0.3">
      <c r="C26" s="7" t="s">
        <v>7</v>
      </c>
      <c r="D26" s="5" t="s">
        <v>57</v>
      </c>
      <c r="E26" s="30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32" t="str">
        <f t="shared" si="0"/>
        <v>1</v>
      </c>
      <c r="G26" s="32" t="str">
        <f t="shared" si="1"/>
        <v>03</v>
      </c>
      <c r="H26" s="32" t="str">
        <f t="shared" si="2"/>
        <v>02</v>
      </c>
      <c r="I26" s="32" t="str">
        <f t="shared" si="3"/>
        <v>230</v>
      </c>
      <c r="J26" s="32" t="str">
        <f t="shared" si="4"/>
        <v>01</v>
      </c>
      <c r="K26" s="32" t="str">
        <f t="shared" si="5"/>
        <v>0000</v>
      </c>
      <c r="L26" s="32" t="str">
        <f t="shared" si="6"/>
        <v>110</v>
      </c>
      <c r="M26" s="26">
        <v>2425090</v>
      </c>
      <c r="N26" s="26">
        <v>1142806.1200000001</v>
      </c>
      <c r="O26" s="32">
        <f t="shared" si="7"/>
        <v>47.1</v>
      </c>
    </row>
    <row r="27" spans="3:15" customFormat="1" ht="110.4" x14ac:dyDescent="0.3">
      <c r="C27" s="7" t="s">
        <v>210</v>
      </c>
      <c r="D27" s="5" t="s">
        <v>58</v>
      </c>
      <c r="E27" s="30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32" t="str">
        <f t="shared" si="0"/>
        <v>1</v>
      </c>
      <c r="G27" s="32" t="str">
        <f t="shared" si="1"/>
        <v>03</v>
      </c>
      <c r="H27" s="32" t="str">
        <f t="shared" si="2"/>
        <v>02</v>
      </c>
      <c r="I27" s="32" t="str">
        <f t="shared" si="3"/>
        <v>231</v>
      </c>
      <c r="J27" s="32" t="str">
        <f t="shared" si="4"/>
        <v>01</v>
      </c>
      <c r="K27" s="32" t="str">
        <f t="shared" si="5"/>
        <v>0000</v>
      </c>
      <c r="L27" s="32" t="str">
        <f t="shared" si="6"/>
        <v>110</v>
      </c>
      <c r="M27" s="26">
        <v>2425090</v>
      </c>
      <c r="N27" s="26">
        <v>1142806.1200000001</v>
      </c>
      <c r="O27" s="32">
        <f t="shared" si="7"/>
        <v>47.1</v>
      </c>
    </row>
    <row r="28" spans="3:15" customFormat="1" ht="82.8" x14ac:dyDescent="0.3">
      <c r="C28" s="7" t="s">
        <v>8</v>
      </c>
      <c r="D28" s="5" t="s">
        <v>59</v>
      </c>
      <c r="E28" s="30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32" t="str">
        <f t="shared" si="0"/>
        <v>1</v>
      </c>
      <c r="G28" s="32" t="str">
        <f t="shared" si="1"/>
        <v>03</v>
      </c>
      <c r="H28" s="32" t="str">
        <f t="shared" si="2"/>
        <v>02</v>
      </c>
      <c r="I28" s="32" t="str">
        <f t="shared" si="3"/>
        <v>240</v>
      </c>
      <c r="J28" s="32" t="str">
        <f t="shared" si="4"/>
        <v>01</v>
      </c>
      <c r="K28" s="32" t="str">
        <f t="shared" si="5"/>
        <v>0000</v>
      </c>
      <c r="L28" s="32" t="str">
        <f t="shared" si="6"/>
        <v>110</v>
      </c>
      <c r="M28" s="26">
        <v>11550</v>
      </c>
      <c r="N28" s="26">
        <v>6613.28</v>
      </c>
      <c r="O28" s="32">
        <f t="shared" si="7"/>
        <v>57.3</v>
      </c>
    </row>
    <row r="29" spans="3:15" customFormat="1" ht="124.2" x14ac:dyDescent="0.3">
      <c r="C29" s="7" t="s">
        <v>211</v>
      </c>
      <c r="D29" s="5" t="s">
        <v>60</v>
      </c>
      <c r="E29" s="30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32" t="str">
        <f t="shared" si="0"/>
        <v>1</v>
      </c>
      <c r="G29" s="32" t="str">
        <f t="shared" si="1"/>
        <v>03</v>
      </c>
      <c r="H29" s="32" t="str">
        <f t="shared" si="2"/>
        <v>02</v>
      </c>
      <c r="I29" s="32" t="str">
        <f t="shared" si="3"/>
        <v>241</v>
      </c>
      <c r="J29" s="32" t="str">
        <f t="shared" si="4"/>
        <v>01</v>
      </c>
      <c r="K29" s="32" t="str">
        <f t="shared" si="5"/>
        <v>0000</v>
      </c>
      <c r="L29" s="32" t="str">
        <f t="shared" si="6"/>
        <v>110</v>
      </c>
      <c r="M29" s="26">
        <v>11550</v>
      </c>
      <c r="N29" s="26">
        <v>6613.28</v>
      </c>
      <c r="O29" s="32">
        <f t="shared" si="7"/>
        <v>57.3</v>
      </c>
    </row>
    <row r="30" spans="3:15" customFormat="1" ht="69" x14ac:dyDescent="0.3">
      <c r="C30" s="7" t="s">
        <v>9</v>
      </c>
      <c r="D30" s="5" t="s">
        <v>61</v>
      </c>
      <c r="E30" s="30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32" t="str">
        <f t="shared" si="0"/>
        <v>1</v>
      </c>
      <c r="G30" s="32" t="str">
        <f t="shared" si="1"/>
        <v>03</v>
      </c>
      <c r="H30" s="32" t="str">
        <f t="shared" si="2"/>
        <v>02</v>
      </c>
      <c r="I30" s="32" t="str">
        <f t="shared" si="3"/>
        <v>250</v>
      </c>
      <c r="J30" s="32" t="str">
        <f t="shared" si="4"/>
        <v>01</v>
      </c>
      <c r="K30" s="32" t="str">
        <f t="shared" si="5"/>
        <v>0000</v>
      </c>
      <c r="L30" s="32" t="str">
        <f t="shared" si="6"/>
        <v>110</v>
      </c>
      <c r="M30" s="26">
        <v>2514550</v>
      </c>
      <c r="N30" s="26">
        <v>1236152.4099999999</v>
      </c>
      <c r="O30" s="32">
        <f t="shared" si="7"/>
        <v>49.2</v>
      </c>
    </row>
    <row r="31" spans="3:15" customFormat="1" ht="110.4" x14ac:dyDescent="0.3">
      <c r="C31" s="7" t="s">
        <v>212</v>
      </c>
      <c r="D31" s="5" t="s">
        <v>62</v>
      </c>
      <c r="E31" s="30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32" t="str">
        <f t="shared" si="0"/>
        <v>1</v>
      </c>
      <c r="G31" s="32" t="str">
        <f t="shared" si="1"/>
        <v>03</v>
      </c>
      <c r="H31" s="32" t="str">
        <f t="shared" si="2"/>
        <v>02</v>
      </c>
      <c r="I31" s="32" t="str">
        <f t="shared" si="3"/>
        <v>251</v>
      </c>
      <c r="J31" s="32" t="str">
        <f t="shared" si="4"/>
        <v>01</v>
      </c>
      <c r="K31" s="32" t="str">
        <f t="shared" si="5"/>
        <v>0000</v>
      </c>
      <c r="L31" s="32" t="str">
        <f t="shared" si="6"/>
        <v>110</v>
      </c>
      <c r="M31" s="26">
        <v>2514550</v>
      </c>
      <c r="N31" s="26">
        <v>1236152.4099999999</v>
      </c>
      <c r="O31" s="32">
        <f t="shared" si="7"/>
        <v>49.2</v>
      </c>
    </row>
    <row r="32" spans="3:15" customFormat="1" ht="69" x14ac:dyDescent="0.3">
      <c r="C32" s="7" t="s">
        <v>10</v>
      </c>
      <c r="D32" s="5" t="s">
        <v>63</v>
      </c>
      <c r="E32" s="30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32" t="str">
        <f t="shared" si="0"/>
        <v>1</v>
      </c>
      <c r="G32" s="32" t="str">
        <f t="shared" si="1"/>
        <v>03</v>
      </c>
      <c r="H32" s="32" t="str">
        <f t="shared" si="2"/>
        <v>02</v>
      </c>
      <c r="I32" s="32" t="str">
        <f t="shared" si="3"/>
        <v>260</v>
      </c>
      <c r="J32" s="32" t="str">
        <f t="shared" si="4"/>
        <v>01</v>
      </c>
      <c r="K32" s="32" t="str">
        <f t="shared" si="5"/>
        <v>0000</v>
      </c>
      <c r="L32" s="32" t="str">
        <f t="shared" si="6"/>
        <v>110</v>
      </c>
      <c r="M32" s="26">
        <v>-301340</v>
      </c>
      <c r="N32" s="26">
        <v>-148383.67999999999</v>
      </c>
      <c r="O32" s="32">
        <f t="shared" si="7"/>
        <v>49.2</v>
      </c>
    </row>
    <row r="33" spans="3:15" customFormat="1" ht="110.4" x14ac:dyDescent="0.3">
      <c r="C33" s="7" t="s">
        <v>213</v>
      </c>
      <c r="D33" s="5" t="s">
        <v>64</v>
      </c>
      <c r="E33" s="30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32" t="str">
        <f t="shared" si="0"/>
        <v>1</v>
      </c>
      <c r="G33" s="32" t="str">
        <f t="shared" si="1"/>
        <v>03</v>
      </c>
      <c r="H33" s="32" t="str">
        <f t="shared" si="2"/>
        <v>02</v>
      </c>
      <c r="I33" s="32" t="str">
        <f t="shared" si="3"/>
        <v>261</v>
      </c>
      <c r="J33" s="32" t="str">
        <f t="shared" si="4"/>
        <v>01</v>
      </c>
      <c r="K33" s="32" t="str">
        <f t="shared" si="5"/>
        <v>0000</v>
      </c>
      <c r="L33" s="32" t="str">
        <f t="shared" si="6"/>
        <v>110</v>
      </c>
      <c r="M33" s="26">
        <v>-301340</v>
      </c>
      <c r="N33" s="26">
        <v>-148383.67999999999</v>
      </c>
      <c r="O33" s="32">
        <f t="shared" si="7"/>
        <v>49.2</v>
      </c>
    </row>
    <row r="34" spans="3:15" customFormat="1" x14ac:dyDescent="0.3">
      <c r="C34" s="7" t="s">
        <v>11</v>
      </c>
      <c r="D34" s="5" t="s">
        <v>72</v>
      </c>
      <c r="E34" s="30" t="str">
        <f>C:C</f>
        <v>НАЛОГИ НА СОВОКУПНЫЙ ДОХОД</v>
      </c>
      <c r="F34" s="32" t="str">
        <f t="shared" si="0"/>
        <v>1</v>
      </c>
      <c r="G34" s="32" t="str">
        <f t="shared" si="1"/>
        <v>05</v>
      </c>
      <c r="H34" s="32" t="str">
        <f t="shared" si="2"/>
        <v>00</v>
      </c>
      <c r="I34" s="32" t="str">
        <f t="shared" si="3"/>
        <v>000</v>
      </c>
      <c r="J34" s="32" t="str">
        <f t="shared" si="4"/>
        <v>00</v>
      </c>
      <c r="K34" s="32" t="str">
        <f t="shared" si="5"/>
        <v>0000</v>
      </c>
      <c r="L34" s="32" t="str">
        <f t="shared" si="6"/>
        <v>000</v>
      </c>
      <c r="M34" s="26">
        <v>8368000</v>
      </c>
      <c r="N34" s="26">
        <v>5236445.38</v>
      </c>
      <c r="O34" s="32">
        <f t="shared" si="7"/>
        <v>62.6</v>
      </c>
    </row>
    <row r="35" spans="3:15" customFormat="1" ht="27.6" x14ac:dyDescent="0.3">
      <c r="C35" s="7" t="s">
        <v>12</v>
      </c>
      <c r="D35" s="5" t="s">
        <v>68</v>
      </c>
      <c r="E35" s="30" t="str">
        <f>C:C</f>
        <v>Налог, взимаемый в связи с применением упрощенной системы налогообложения</v>
      </c>
      <c r="F35" s="32" t="str">
        <f t="shared" si="0"/>
        <v>1</v>
      </c>
      <c r="G35" s="32" t="str">
        <f t="shared" si="1"/>
        <v>05</v>
      </c>
      <c r="H35" s="32" t="str">
        <f t="shared" si="2"/>
        <v>01</v>
      </c>
      <c r="I35" s="32" t="str">
        <f t="shared" si="3"/>
        <v>000</v>
      </c>
      <c r="J35" s="32" t="str">
        <f t="shared" si="4"/>
        <v>00</v>
      </c>
      <c r="K35" s="32" t="str">
        <f t="shared" si="5"/>
        <v>0000</v>
      </c>
      <c r="L35" s="32" t="str">
        <f t="shared" si="6"/>
        <v>110</v>
      </c>
      <c r="M35" s="26">
        <v>6547000</v>
      </c>
      <c r="N35" s="26">
        <v>3127672.86</v>
      </c>
      <c r="O35" s="32">
        <f t="shared" si="7"/>
        <v>47.8</v>
      </c>
    </row>
    <row r="36" spans="3:15" customFormat="1" ht="27.6" x14ac:dyDescent="0.3">
      <c r="C36" s="7" t="s">
        <v>109</v>
      </c>
      <c r="D36" s="5" t="s">
        <v>115</v>
      </c>
      <c r="E36" s="30" t="str">
        <f>C:C</f>
        <v>Налог, взимаемый с налогоплательщиков, выбравших в качестве объекта налогообложения доходы</v>
      </c>
      <c r="F36" s="32" t="str">
        <f t="shared" si="0"/>
        <v>1</v>
      </c>
      <c r="G36" s="32" t="str">
        <f t="shared" si="1"/>
        <v>05</v>
      </c>
      <c r="H36" s="32" t="str">
        <f t="shared" si="2"/>
        <v>01</v>
      </c>
      <c r="I36" s="32" t="str">
        <f t="shared" si="3"/>
        <v>010</v>
      </c>
      <c r="J36" s="32" t="str">
        <f t="shared" si="4"/>
        <v>01</v>
      </c>
      <c r="K36" s="32" t="str">
        <f t="shared" si="5"/>
        <v>0000</v>
      </c>
      <c r="L36" s="32" t="str">
        <f t="shared" si="6"/>
        <v>110</v>
      </c>
      <c r="M36" s="26">
        <v>4306000</v>
      </c>
      <c r="N36" s="26">
        <v>2244882.2799999998</v>
      </c>
      <c r="O36" s="32">
        <f t="shared" si="7"/>
        <v>52.1</v>
      </c>
    </row>
    <row r="37" spans="3:15" customFormat="1" ht="27.6" x14ac:dyDescent="0.3">
      <c r="C37" s="7" t="s">
        <v>109</v>
      </c>
      <c r="D37" s="5" t="s">
        <v>115</v>
      </c>
      <c r="E37" s="30" t="str">
        <f>C37</f>
        <v>Налог, взимаемый с налогоплательщиков, выбравших в качестве объекта налогообложения доходы</v>
      </c>
      <c r="F37" s="32" t="str">
        <f t="shared" si="0"/>
        <v>1</v>
      </c>
      <c r="G37" s="32" t="str">
        <f t="shared" si="1"/>
        <v>05</v>
      </c>
      <c r="H37" s="32" t="str">
        <f t="shared" si="2"/>
        <v>01</v>
      </c>
      <c r="I37" s="32" t="str">
        <f t="shared" si="3"/>
        <v>010</v>
      </c>
      <c r="J37" s="32" t="str">
        <f t="shared" si="4"/>
        <v>01</v>
      </c>
      <c r="K37" s="32" t="str">
        <f t="shared" si="5"/>
        <v>0000</v>
      </c>
      <c r="L37" s="32" t="str">
        <f t="shared" si="6"/>
        <v>110</v>
      </c>
      <c r="M37" s="26">
        <v>4306000</v>
      </c>
      <c r="N37" s="26">
        <v>2244882.2799999998</v>
      </c>
      <c r="O37" s="32">
        <f t="shared" si="7"/>
        <v>52.1</v>
      </c>
    </row>
    <row r="38" spans="3:15" customFormat="1" ht="41.4" x14ac:dyDescent="0.3">
      <c r="C38" s="7" t="s">
        <v>194</v>
      </c>
      <c r="D38" s="5" t="s">
        <v>202</v>
      </c>
      <c r="E38" s="30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32" t="str">
        <f t="shared" si="0"/>
        <v>1</v>
      </c>
      <c r="G38" s="32" t="str">
        <f t="shared" si="1"/>
        <v>05</v>
      </c>
      <c r="H38" s="32" t="str">
        <f t="shared" si="2"/>
        <v>01</v>
      </c>
      <c r="I38" s="32" t="str">
        <f t="shared" si="3"/>
        <v>012</v>
      </c>
      <c r="J38" s="32" t="str">
        <f t="shared" si="4"/>
        <v>01</v>
      </c>
      <c r="K38" s="32" t="str">
        <f t="shared" si="5"/>
        <v>0000</v>
      </c>
      <c r="L38" s="32" t="str">
        <f t="shared" si="6"/>
        <v>110</v>
      </c>
      <c r="M38" s="26">
        <v>0</v>
      </c>
      <c r="N38" s="26">
        <v>0</v>
      </c>
      <c r="O38" s="32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30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32" t="str">
        <f t="shared" si="0"/>
        <v>1</v>
      </c>
      <c r="G39" s="32" t="str">
        <f t="shared" si="1"/>
        <v>05</v>
      </c>
      <c r="H39" s="32" t="str">
        <f t="shared" si="2"/>
        <v>01</v>
      </c>
      <c r="I39" s="32" t="str">
        <f t="shared" si="3"/>
        <v>020</v>
      </c>
      <c r="J39" s="32" t="str">
        <f t="shared" si="4"/>
        <v>01</v>
      </c>
      <c r="K39" s="32" t="str">
        <f t="shared" si="5"/>
        <v>0000</v>
      </c>
      <c r="L39" s="32" t="str">
        <f t="shared" si="6"/>
        <v>110</v>
      </c>
      <c r="M39" s="26">
        <v>2241000</v>
      </c>
      <c r="N39" s="26">
        <v>882790.58</v>
      </c>
      <c r="O39" s="32">
        <f t="shared" si="7"/>
        <v>39.4</v>
      </c>
    </row>
    <row r="40" spans="3:15" customFormat="1" ht="55.2" x14ac:dyDescent="0.3">
      <c r="C40" s="7" t="s">
        <v>14</v>
      </c>
      <c r="D40" s="5" t="s">
        <v>67</v>
      </c>
      <c r="E40" s="30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32" t="str">
        <f t="shared" si="0"/>
        <v>1</v>
      </c>
      <c r="G40" s="32" t="str">
        <f t="shared" si="1"/>
        <v>05</v>
      </c>
      <c r="H40" s="32" t="str">
        <f t="shared" si="2"/>
        <v>01</v>
      </c>
      <c r="I40" s="32" t="str">
        <f t="shared" si="3"/>
        <v>021</v>
      </c>
      <c r="J40" s="32" t="str">
        <f t="shared" si="4"/>
        <v>01</v>
      </c>
      <c r="K40" s="32" t="str">
        <f t="shared" si="5"/>
        <v>0000</v>
      </c>
      <c r="L40" s="32" t="str">
        <f t="shared" si="6"/>
        <v>110</v>
      </c>
      <c r="M40" s="26">
        <v>2241000</v>
      </c>
      <c r="N40" s="26">
        <v>882790.58</v>
      </c>
      <c r="O40" s="32">
        <f t="shared" si="7"/>
        <v>39.4</v>
      </c>
    </row>
    <row r="41" spans="3:15" customFormat="1" ht="55.2" x14ac:dyDescent="0.3">
      <c r="C41" s="7" t="s">
        <v>192</v>
      </c>
      <c r="D41" s="5" t="s">
        <v>193</v>
      </c>
      <c r="E41" s="30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32" t="str">
        <f t="shared" si="0"/>
        <v>1</v>
      </c>
      <c r="G41" s="32" t="str">
        <f t="shared" si="1"/>
        <v>05</v>
      </c>
      <c r="H41" s="32" t="str">
        <f t="shared" si="2"/>
        <v>01</v>
      </c>
      <c r="I41" s="32" t="str">
        <f t="shared" si="3"/>
        <v>022</v>
      </c>
      <c r="J41" s="32" t="str">
        <f t="shared" si="4"/>
        <v>01</v>
      </c>
      <c r="K41" s="32" t="str">
        <f t="shared" si="5"/>
        <v>0000</v>
      </c>
      <c r="L41" s="32" t="str">
        <f t="shared" si="6"/>
        <v>110</v>
      </c>
      <c r="M41" s="26">
        <v>0</v>
      </c>
      <c r="N41" s="26">
        <v>0</v>
      </c>
      <c r="O41" s="32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30" t="str">
        <f>C:C</f>
        <v>Единый налог на вмененный доход для отдельных видов деятельности</v>
      </c>
      <c r="F42" s="32" t="str">
        <f t="shared" si="0"/>
        <v>1</v>
      </c>
      <c r="G42" s="32" t="str">
        <f t="shared" si="1"/>
        <v>05</v>
      </c>
      <c r="H42" s="32" t="str">
        <f t="shared" si="2"/>
        <v>02</v>
      </c>
      <c r="I42" s="32" t="str">
        <f t="shared" si="3"/>
        <v>000</v>
      </c>
      <c r="J42" s="32" t="str">
        <f t="shared" si="4"/>
        <v>02</v>
      </c>
      <c r="K42" s="32" t="str">
        <f t="shared" si="5"/>
        <v>0000</v>
      </c>
      <c r="L42" s="32" t="str">
        <f t="shared" si="6"/>
        <v>110</v>
      </c>
      <c r="M42" s="26">
        <v>0</v>
      </c>
      <c r="N42" s="26">
        <v>11652</v>
      </c>
      <c r="O42" s="32">
        <f t="shared" si="7"/>
        <v>0</v>
      </c>
    </row>
    <row r="43" spans="3:15" customFormat="1" ht="27.6" x14ac:dyDescent="0.3">
      <c r="C43" s="7" t="s">
        <v>15</v>
      </c>
      <c r="D43" s="5" t="s">
        <v>69</v>
      </c>
      <c r="E43" s="30" t="str">
        <f>C43</f>
        <v>Единый налог на вмененный доход для отдельных видов деятельности</v>
      </c>
      <c r="F43" s="32" t="str">
        <f t="shared" si="0"/>
        <v>1</v>
      </c>
      <c r="G43" s="32" t="str">
        <f t="shared" si="1"/>
        <v>05</v>
      </c>
      <c r="H43" s="32" t="str">
        <f t="shared" si="2"/>
        <v>02</v>
      </c>
      <c r="I43" s="32" t="str">
        <f t="shared" si="3"/>
        <v>000</v>
      </c>
      <c r="J43" s="32" t="str">
        <f t="shared" si="4"/>
        <v>02</v>
      </c>
      <c r="K43" s="32" t="str">
        <f t="shared" si="5"/>
        <v>0000</v>
      </c>
      <c r="L43" s="32" t="str">
        <f t="shared" si="6"/>
        <v>110</v>
      </c>
      <c r="M43" s="26">
        <v>0</v>
      </c>
      <c r="N43" s="26">
        <v>11652</v>
      </c>
      <c r="O43" s="32">
        <f t="shared" si="7"/>
        <v>0</v>
      </c>
    </row>
    <row r="44" spans="3:15" customFormat="1" ht="41.4" x14ac:dyDescent="0.3">
      <c r="C44" s="7" t="s">
        <v>16</v>
      </c>
      <c r="D44" s="5" t="s">
        <v>70</v>
      </c>
      <c r="E44" s="30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32" t="str">
        <f t="shared" si="0"/>
        <v>1</v>
      </c>
      <c r="G44" s="32" t="str">
        <f t="shared" si="1"/>
        <v>05</v>
      </c>
      <c r="H44" s="32" t="str">
        <f t="shared" si="2"/>
        <v>02</v>
      </c>
      <c r="I44" s="32" t="str">
        <f t="shared" si="3"/>
        <v>020</v>
      </c>
      <c r="J44" s="32" t="str">
        <f t="shared" si="4"/>
        <v>02</v>
      </c>
      <c r="K44" s="32" t="str">
        <f t="shared" si="5"/>
        <v>0000</v>
      </c>
      <c r="L44" s="32" t="str">
        <f t="shared" si="6"/>
        <v>110</v>
      </c>
      <c r="M44" s="26">
        <v>0</v>
      </c>
      <c r="N44" s="26">
        <v>0</v>
      </c>
      <c r="O44" s="32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30" t="str">
        <f>C:C</f>
        <v>Единый сельскохозяйственный налог</v>
      </c>
      <c r="F45" s="32" t="str">
        <f t="shared" si="0"/>
        <v>1</v>
      </c>
      <c r="G45" s="32" t="str">
        <f t="shared" si="1"/>
        <v>05</v>
      </c>
      <c r="H45" s="32" t="str">
        <f t="shared" si="2"/>
        <v>03</v>
      </c>
      <c r="I45" s="32" t="str">
        <f t="shared" si="3"/>
        <v>000</v>
      </c>
      <c r="J45" s="32" t="str">
        <f t="shared" si="4"/>
        <v>01</v>
      </c>
      <c r="K45" s="32" t="str">
        <f t="shared" si="5"/>
        <v>0000</v>
      </c>
      <c r="L45" s="32" t="str">
        <f t="shared" si="6"/>
        <v>110</v>
      </c>
      <c r="M45" s="26">
        <v>865000</v>
      </c>
      <c r="N45" s="26">
        <v>910107.33</v>
      </c>
      <c r="O45" s="32">
        <f t="shared" si="7"/>
        <v>105.2</v>
      </c>
    </row>
    <row r="46" spans="3:15" customFormat="1" x14ac:dyDescent="0.3">
      <c r="C46" s="7" t="s">
        <v>110</v>
      </c>
      <c r="D46" s="5" t="s">
        <v>116</v>
      </c>
      <c r="E46" s="30" t="str">
        <f>C46</f>
        <v>Единый сельскохозяйственный налог</v>
      </c>
      <c r="F46" s="32" t="str">
        <f t="shared" si="0"/>
        <v>1</v>
      </c>
      <c r="G46" s="32" t="str">
        <f t="shared" si="1"/>
        <v>05</v>
      </c>
      <c r="H46" s="32" t="str">
        <f t="shared" si="2"/>
        <v>03</v>
      </c>
      <c r="I46" s="32" t="str">
        <f t="shared" si="3"/>
        <v>000</v>
      </c>
      <c r="J46" s="32" t="str">
        <f t="shared" si="4"/>
        <v>01</v>
      </c>
      <c r="K46" s="32" t="str">
        <f t="shared" si="5"/>
        <v>0000</v>
      </c>
      <c r="L46" s="32" t="str">
        <f t="shared" si="6"/>
        <v>110</v>
      </c>
      <c r="M46" s="26">
        <v>865000</v>
      </c>
      <c r="N46" s="26">
        <v>910107.33</v>
      </c>
      <c r="O46" s="32">
        <f t="shared" si="7"/>
        <v>105.2</v>
      </c>
    </row>
    <row r="47" spans="3:15" customFormat="1" ht="27.6" x14ac:dyDescent="0.3">
      <c r="C47" s="7" t="s">
        <v>17</v>
      </c>
      <c r="D47" s="5" t="s">
        <v>98</v>
      </c>
      <c r="E47" s="30" t="str">
        <f>C:C</f>
        <v>Налог, взимаемый в связи с применением патентной системы налогообложения</v>
      </c>
      <c r="F47" s="32" t="str">
        <f t="shared" ref="F47:F78" si="9">MID(D47,4,1)</f>
        <v>1</v>
      </c>
      <c r="G47" s="32" t="str">
        <f t="shared" ref="G47:G78" si="10">MID(D47,5,2)</f>
        <v>05</v>
      </c>
      <c r="H47" s="32" t="str">
        <f t="shared" ref="H47:H78" si="11">MID(D47,7,2)</f>
        <v>04</v>
      </c>
      <c r="I47" s="32" t="str">
        <f t="shared" ref="I47:I78" si="12">MID(D47,9,3)</f>
        <v>000</v>
      </c>
      <c r="J47" s="32" t="str">
        <f t="shared" ref="J47:J78" si="13">MID(D47,12,2)</f>
        <v>02</v>
      </c>
      <c r="K47" s="32" t="str">
        <f t="shared" ref="K47:K78" si="14">MID(D47,14,4)</f>
        <v>0000</v>
      </c>
      <c r="L47" s="32" t="str">
        <f t="shared" ref="L47:L78" si="15">MID(D47,18,3)</f>
        <v>110</v>
      </c>
      <c r="M47" s="26">
        <v>956000</v>
      </c>
      <c r="N47" s="26">
        <v>1187013.19</v>
      </c>
      <c r="O47" s="32">
        <f t="shared" ref="O47:O78" si="16">IF(OR(ISBLANK(M47),M47=0),,ROUND(N47/M47*100,1))</f>
        <v>124.2</v>
      </c>
    </row>
    <row r="48" spans="3:15" customFormat="1" ht="41.4" x14ac:dyDescent="0.3">
      <c r="C48" s="7" t="s">
        <v>18</v>
      </c>
      <c r="D48" s="5" t="s">
        <v>71</v>
      </c>
      <c r="E48" s="30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32" t="str">
        <f t="shared" si="9"/>
        <v>1</v>
      </c>
      <c r="G48" s="32" t="str">
        <f t="shared" si="10"/>
        <v>05</v>
      </c>
      <c r="H48" s="32" t="str">
        <f t="shared" si="11"/>
        <v>04</v>
      </c>
      <c r="I48" s="32" t="str">
        <f t="shared" si="12"/>
        <v>020</v>
      </c>
      <c r="J48" s="32" t="str">
        <f t="shared" si="13"/>
        <v>02</v>
      </c>
      <c r="K48" s="32" t="str">
        <f t="shared" si="14"/>
        <v>0000</v>
      </c>
      <c r="L48" s="32" t="str">
        <f t="shared" si="15"/>
        <v>110</v>
      </c>
      <c r="M48" s="26">
        <v>956000</v>
      </c>
      <c r="N48" s="26">
        <v>1187013.19</v>
      </c>
      <c r="O48" s="32">
        <f t="shared" si="16"/>
        <v>124.2</v>
      </c>
    </row>
    <row r="49" spans="3:15" customFormat="1" x14ac:dyDescent="0.3">
      <c r="C49" s="7" t="s">
        <v>19</v>
      </c>
      <c r="D49" s="5" t="s">
        <v>99</v>
      </c>
      <c r="E49" s="30" t="str">
        <f>C:C</f>
        <v>ГОСУДАРСТВЕННАЯ ПОШЛИНА</v>
      </c>
      <c r="F49" s="32" t="str">
        <f t="shared" si="9"/>
        <v>1</v>
      </c>
      <c r="G49" s="32" t="str">
        <f t="shared" si="10"/>
        <v>08</v>
      </c>
      <c r="H49" s="32" t="str">
        <f t="shared" si="11"/>
        <v>00</v>
      </c>
      <c r="I49" s="32" t="str">
        <f t="shared" si="12"/>
        <v>000</v>
      </c>
      <c r="J49" s="32" t="str">
        <f t="shared" si="13"/>
        <v>00</v>
      </c>
      <c r="K49" s="32" t="str">
        <f t="shared" si="14"/>
        <v>0000</v>
      </c>
      <c r="L49" s="32" t="str">
        <f t="shared" si="15"/>
        <v>000</v>
      </c>
      <c r="M49" s="26">
        <v>2689000</v>
      </c>
      <c r="N49" s="26">
        <v>1479330.79</v>
      </c>
      <c r="O49" s="32">
        <f t="shared" si="16"/>
        <v>55</v>
      </c>
    </row>
    <row r="50" spans="3:15" customFormat="1" ht="27.6" x14ac:dyDescent="0.3">
      <c r="C50" s="7" t="s">
        <v>20</v>
      </c>
      <c r="D50" s="5" t="s">
        <v>73</v>
      </c>
      <c r="E50" s="30" t="str">
        <f>C:C</f>
        <v>Государственная пошлина по делам, рассматриваемым в судах общей юрисдикции, мировыми судьями</v>
      </c>
      <c r="F50" s="32" t="str">
        <f t="shared" si="9"/>
        <v>1</v>
      </c>
      <c r="G50" s="32" t="str">
        <f t="shared" si="10"/>
        <v>08</v>
      </c>
      <c r="H50" s="32" t="str">
        <f t="shared" si="11"/>
        <v>03</v>
      </c>
      <c r="I50" s="32" t="str">
        <f t="shared" si="12"/>
        <v>000</v>
      </c>
      <c r="J50" s="32" t="str">
        <f t="shared" si="13"/>
        <v>01</v>
      </c>
      <c r="K50" s="32" t="str">
        <f t="shared" si="14"/>
        <v>0000</v>
      </c>
      <c r="L50" s="32" t="str">
        <f t="shared" si="15"/>
        <v>110</v>
      </c>
      <c r="M50" s="26">
        <v>2689000</v>
      </c>
      <c r="N50" s="26">
        <v>1479330.79</v>
      </c>
      <c r="O50" s="32">
        <f t="shared" si="16"/>
        <v>55</v>
      </c>
    </row>
    <row r="51" spans="3:15" customFormat="1" ht="41.4" x14ac:dyDescent="0.3">
      <c r="C51" s="7" t="s">
        <v>21</v>
      </c>
      <c r="D51" s="5" t="s">
        <v>74</v>
      </c>
      <c r="E51" s="30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32" t="str">
        <f t="shared" si="9"/>
        <v>1</v>
      </c>
      <c r="G51" s="32" t="str">
        <f t="shared" si="10"/>
        <v>08</v>
      </c>
      <c r="H51" s="32" t="str">
        <f t="shared" si="11"/>
        <v>03</v>
      </c>
      <c r="I51" s="32" t="str">
        <f t="shared" si="12"/>
        <v>010</v>
      </c>
      <c r="J51" s="32" t="str">
        <f t="shared" si="13"/>
        <v>01</v>
      </c>
      <c r="K51" s="32" t="str">
        <f t="shared" si="14"/>
        <v>0000</v>
      </c>
      <c r="L51" s="32" t="str">
        <f t="shared" si="15"/>
        <v>110</v>
      </c>
      <c r="M51" s="26">
        <v>2689000</v>
      </c>
      <c r="N51" s="26">
        <v>1479330.79</v>
      </c>
      <c r="O51" s="32">
        <f t="shared" si="16"/>
        <v>55</v>
      </c>
    </row>
    <row r="52" spans="3:15" customFormat="1" ht="41.4" x14ac:dyDescent="0.3">
      <c r="C52" s="7" t="s">
        <v>195</v>
      </c>
      <c r="D52" s="5" t="s">
        <v>203</v>
      </c>
      <c r="E52" s="30" t="str">
        <f>C:C</f>
        <v>ЗАДОЛЖЕННОСТЬ И ПЕРЕРАСЧЕТЫ ПО ОТМЕНЕННЫМ НАЛОГАМ, СБОРАМ И ИНЫМ ОБЯЗАТЕЛЬНЫМ ПЛАТЕЖАМ</v>
      </c>
      <c r="F52" s="32" t="str">
        <f t="shared" si="9"/>
        <v>1</v>
      </c>
      <c r="G52" s="32" t="str">
        <f t="shared" si="10"/>
        <v>09</v>
      </c>
      <c r="H52" s="32" t="str">
        <f t="shared" si="11"/>
        <v>00</v>
      </c>
      <c r="I52" s="32" t="str">
        <f t="shared" si="12"/>
        <v>000</v>
      </c>
      <c r="J52" s="32" t="str">
        <f t="shared" si="13"/>
        <v>00</v>
      </c>
      <c r="K52" s="32" t="str">
        <f t="shared" si="14"/>
        <v>0000</v>
      </c>
      <c r="L52" s="32" t="str">
        <f t="shared" si="15"/>
        <v>000</v>
      </c>
      <c r="M52" s="26">
        <v>0</v>
      </c>
      <c r="N52" s="26">
        <v>0</v>
      </c>
      <c r="O52" s="32">
        <f t="shared" si="16"/>
        <v>0</v>
      </c>
    </row>
    <row r="53" spans="3:15" customFormat="1" x14ac:dyDescent="0.3">
      <c r="C53" s="7" t="s">
        <v>196</v>
      </c>
      <c r="D53" s="5" t="s">
        <v>204</v>
      </c>
      <c r="E53" s="30" t="str">
        <f>C:C</f>
        <v>Налоги на имущество</v>
      </c>
      <c r="F53" s="32" t="str">
        <f t="shared" si="9"/>
        <v>1</v>
      </c>
      <c r="G53" s="32" t="str">
        <f t="shared" si="10"/>
        <v>09</v>
      </c>
      <c r="H53" s="32" t="str">
        <f t="shared" si="11"/>
        <v>04</v>
      </c>
      <c r="I53" s="32" t="str">
        <f t="shared" si="12"/>
        <v>000</v>
      </c>
      <c r="J53" s="32" t="str">
        <f t="shared" si="13"/>
        <v>00</v>
      </c>
      <c r="K53" s="32" t="str">
        <f t="shared" si="14"/>
        <v>0000</v>
      </c>
      <c r="L53" s="32" t="str">
        <f t="shared" si="15"/>
        <v>110</v>
      </c>
      <c r="M53" s="26">
        <v>0</v>
      </c>
      <c r="N53" s="26">
        <v>0</v>
      </c>
      <c r="O53" s="32">
        <f t="shared" si="16"/>
        <v>0</v>
      </c>
    </row>
    <row r="54" spans="3:15" customFormat="1" ht="27.6" x14ac:dyDescent="0.3">
      <c r="C54" s="7" t="s">
        <v>197</v>
      </c>
      <c r="D54" s="5" t="s">
        <v>205</v>
      </c>
      <c r="E54" s="30" t="str">
        <f>C:C</f>
        <v>Земельный налог (по обязательствам, возникшим до 1 января 2006 года)</v>
      </c>
      <c r="F54" s="32" t="str">
        <f t="shared" si="9"/>
        <v>1</v>
      </c>
      <c r="G54" s="32" t="str">
        <f t="shared" si="10"/>
        <v>09</v>
      </c>
      <c r="H54" s="32" t="str">
        <f t="shared" si="11"/>
        <v>04</v>
      </c>
      <c r="I54" s="32" t="str">
        <f t="shared" si="12"/>
        <v>050</v>
      </c>
      <c r="J54" s="32" t="str">
        <f t="shared" si="13"/>
        <v>00</v>
      </c>
      <c r="K54" s="32" t="str">
        <f t="shared" si="14"/>
        <v>0000</v>
      </c>
      <c r="L54" s="32" t="str">
        <f t="shared" si="15"/>
        <v>110</v>
      </c>
      <c r="M54" s="26">
        <v>0</v>
      </c>
      <c r="N54" s="26">
        <v>0</v>
      </c>
      <c r="O54" s="32">
        <f t="shared" si="16"/>
        <v>0</v>
      </c>
    </row>
    <row r="55" spans="3:15" customFormat="1" ht="41.4" x14ac:dyDescent="0.3">
      <c r="C55" s="7" t="s">
        <v>198</v>
      </c>
      <c r="D55" s="5" t="s">
        <v>206</v>
      </c>
      <c r="E55" s="30" t="str">
        <f>C55</f>
        <v>Земельный налог (по обязательствам, возникшим до 1 января 2006 года), мобилизуемый на межселенных территориях</v>
      </c>
      <c r="F55" s="32" t="str">
        <f t="shared" si="9"/>
        <v>1</v>
      </c>
      <c r="G55" s="32" t="str">
        <f t="shared" si="10"/>
        <v>09</v>
      </c>
      <c r="H55" s="32" t="str">
        <f t="shared" si="11"/>
        <v>04</v>
      </c>
      <c r="I55" s="32" t="str">
        <f t="shared" si="12"/>
        <v>053</v>
      </c>
      <c r="J55" s="32" t="str">
        <f t="shared" si="13"/>
        <v>05</v>
      </c>
      <c r="K55" s="32" t="str">
        <f t="shared" si="14"/>
        <v>0000</v>
      </c>
      <c r="L55" s="32" t="str">
        <f t="shared" si="15"/>
        <v>110</v>
      </c>
      <c r="M55" s="26">
        <v>0</v>
      </c>
      <c r="N55" s="26">
        <v>0</v>
      </c>
      <c r="O55" s="32">
        <f t="shared" si="16"/>
        <v>0</v>
      </c>
    </row>
    <row r="56" spans="3:15" customFormat="1" ht="27.6" x14ac:dyDescent="0.3">
      <c r="C56" s="7" t="s">
        <v>199</v>
      </c>
      <c r="D56" s="5" t="s">
        <v>207</v>
      </c>
      <c r="E56" s="30" t="str">
        <f>C:C</f>
        <v>Прочие налоги и сборы (по отмененным местным налогам и сборам)</v>
      </c>
      <c r="F56" s="32" t="str">
        <f t="shared" si="9"/>
        <v>1</v>
      </c>
      <c r="G56" s="32" t="str">
        <f t="shared" si="10"/>
        <v>09</v>
      </c>
      <c r="H56" s="32" t="str">
        <f t="shared" si="11"/>
        <v>07</v>
      </c>
      <c r="I56" s="32" t="str">
        <f t="shared" si="12"/>
        <v>000</v>
      </c>
      <c r="J56" s="32" t="str">
        <f t="shared" si="13"/>
        <v>00</v>
      </c>
      <c r="K56" s="32" t="str">
        <f t="shared" si="14"/>
        <v>0000</v>
      </c>
      <c r="L56" s="32" t="str">
        <f t="shared" si="15"/>
        <v>110</v>
      </c>
      <c r="M56" s="26">
        <v>0</v>
      </c>
      <c r="N56" s="26">
        <v>0</v>
      </c>
      <c r="O56" s="32">
        <f t="shared" si="16"/>
        <v>0</v>
      </c>
    </row>
    <row r="57" spans="3:15" customFormat="1" ht="41.4" x14ac:dyDescent="0.3">
      <c r="C57" s="7" t="s">
        <v>200</v>
      </c>
      <c r="D57" s="5" t="s">
        <v>208</v>
      </c>
      <c r="E57" s="30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32" t="str">
        <f t="shared" si="9"/>
        <v>1</v>
      </c>
      <c r="G57" s="32" t="str">
        <f t="shared" si="10"/>
        <v>09</v>
      </c>
      <c r="H57" s="32" t="str">
        <f t="shared" si="11"/>
        <v>07</v>
      </c>
      <c r="I57" s="32" t="str">
        <f t="shared" si="12"/>
        <v>030</v>
      </c>
      <c r="J57" s="32" t="str">
        <f t="shared" si="13"/>
        <v>00</v>
      </c>
      <c r="K57" s="32" t="str">
        <f t="shared" si="14"/>
        <v>0000</v>
      </c>
      <c r="L57" s="32" t="str">
        <f t="shared" si="15"/>
        <v>110</v>
      </c>
      <c r="M57" s="26">
        <v>0</v>
      </c>
      <c r="N57" s="26">
        <v>0</v>
      </c>
      <c r="O57" s="32">
        <f t="shared" si="16"/>
        <v>0</v>
      </c>
    </row>
    <row r="58" spans="3:15" customFormat="1" ht="55.2" x14ac:dyDescent="0.3">
      <c r="C58" s="7" t="s">
        <v>201</v>
      </c>
      <c r="D58" s="5" t="s">
        <v>209</v>
      </c>
      <c r="E58" s="30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32" t="str">
        <f t="shared" si="9"/>
        <v>1</v>
      </c>
      <c r="G58" s="32" t="str">
        <f t="shared" si="10"/>
        <v>09</v>
      </c>
      <c r="H58" s="32" t="str">
        <f t="shared" si="11"/>
        <v>07</v>
      </c>
      <c r="I58" s="32" t="str">
        <f t="shared" si="12"/>
        <v>033</v>
      </c>
      <c r="J58" s="32" t="str">
        <f t="shared" si="13"/>
        <v>05</v>
      </c>
      <c r="K58" s="32" t="str">
        <f t="shared" si="14"/>
        <v>0000</v>
      </c>
      <c r="L58" s="32" t="str">
        <f t="shared" si="15"/>
        <v>110</v>
      </c>
      <c r="M58" s="26">
        <v>0</v>
      </c>
      <c r="N58" s="26">
        <v>0</v>
      </c>
      <c r="O58" s="32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30" t="str">
        <f>C:C</f>
        <v>ДОХОДЫ ОТ ИСПОЛЬЗОВАНИЯ ИМУЩЕСТВА, НАХОДЯЩЕГОСЯ В ГОСУДАРСТВЕННОЙ И МУНИЦИПАЛЬНОЙ СОБСТВЕННОСТИ</v>
      </c>
      <c r="F59" s="32" t="str">
        <f t="shared" si="9"/>
        <v>1</v>
      </c>
      <c r="G59" s="32" t="str">
        <f t="shared" si="10"/>
        <v>11</v>
      </c>
      <c r="H59" s="32" t="str">
        <f t="shared" si="11"/>
        <v>00</v>
      </c>
      <c r="I59" s="32" t="str">
        <f t="shared" si="12"/>
        <v>000</v>
      </c>
      <c r="J59" s="32" t="str">
        <f t="shared" si="13"/>
        <v>00</v>
      </c>
      <c r="K59" s="32" t="str">
        <f t="shared" si="14"/>
        <v>0000</v>
      </c>
      <c r="L59" s="32" t="str">
        <f t="shared" si="15"/>
        <v>000</v>
      </c>
      <c r="M59" s="26">
        <v>3138974.02</v>
      </c>
      <c r="N59" s="26">
        <v>1560755.26</v>
      </c>
      <c r="O59" s="32">
        <f t="shared" si="16"/>
        <v>49.7</v>
      </c>
    </row>
    <row r="60" spans="3:15" customFormat="1" ht="82.8" x14ac:dyDescent="0.3">
      <c r="C60" s="7" t="s">
        <v>23</v>
      </c>
      <c r="D60" s="5" t="s">
        <v>78</v>
      </c>
      <c r="E60" s="30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32" t="str">
        <f t="shared" si="9"/>
        <v>1</v>
      </c>
      <c r="G60" s="32" t="str">
        <f t="shared" si="10"/>
        <v>11</v>
      </c>
      <c r="H60" s="32" t="str">
        <f t="shared" si="11"/>
        <v>05</v>
      </c>
      <c r="I60" s="32" t="str">
        <f t="shared" si="12"/>
        <v>000</v>
      </c>
      <c r="J60" s="32" t="str">
        <f t="shared" si="13"/>
        <v>00</v>
      </c>
      <c r="K60" s="32" t="str">
        <f t="shared" si="14"/>
        <v>0000</v>
      </c>
      <c r="L60" s="32" t="str">
        <f t="shared" si="15"/>
        <v>120</v>
      </c>
      <c r="M60" s="26">
        <v>2800000</v>
      </c>
      <c r="N60" s="26">
        <v>1304543.19</v>
      </c>
      <c r="O60" s="32">
        <f t="shared" si="16"/>
        <v>46.6</v>
      </c>
    </row>
    <row r="61" spans="3:15" customFormat="1" ht="69" x14ac:dyDescent="0.3">
      <c r="C61" s="7" t="s">
        <v>111</v>
      </c>
      <c r="D61" s="5" t="s">
        <v>117</v>
      </c>
      <c r="E61" s="30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32" t="str">
        <f t="shared" si="9"/>
        <v>1</v>
      </c>
      <c r="G61" s="32" t="str">
        <f t="shared" si="10"/>
        <v>11</v>
      </c>
      <c r="H61" s="32" t="str">
        <f t="shared" si="11"/>
        <v>05</v>
      </c>
      <c r="I61" s="32" t="str">
        <f t="shared" si="12"/>
        <v>010</v>
      </c>
      <c r="J61" s="32" t="str">
        <f t="shared" si="13"/>
        <v>00</v>
      </c>
      <c r="K61" s="32" t="str">
        <f t="shared" si="14"/>
        <v>0000</v>
      </c>
      <c r="L61" s="32" t="str">
        <f t="shared" si="15"/>
        <v>120</v>
      </c>
      <c r="M61" s="26">
        <v>2330000</v>
      </c>
      <c r="N61" s="26">
        <v>1043698.91</v>
      </c>
      <c r="O61" s="32">
        <f t="shared" si="16"/>
        <v>44.8</v>
      </c>
    </row>
    <row r="62" spans="3:15" customFormat="1" ht="82.8" x14ac:dyDescent="0.3">
      <c r="C62" s="7" t="s">
        <v>24</v>
      </c>
      <c r="D62" s="5" t="s">
        <v>75</v>
      </c>
      <c r="E62" s="30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32" t="str">
        <f t="shared" si="9"/>
        <v>1</v>
      </c>
      <c r="G62" s="32" t="str">
        <f t="shared" si="10"/>
        <v>11</v>
      </c>
      <c r="H62" s="32" t="str">
        <f t="shared" si="11"/>
        <v>05</v>
      </c>
      <c r="I62" s="32" t="str">
        <f t="shared" si="12"/>
        <v>013</v>
      </c>
      <c r="J62" s="32" t="str">
        <f t="shared" si="13"/>
        <v>05</v>
      </c>
      <c r="K62" s="32" t="str">
        <f t="shared" si="14"/>
        <v>0000</v>
      </c>
      <c r="L62" s="32" t="str">
        <f t="shared" si="15"/>
        <v>120</v>
      </c>
      <c r="M62" s="26">
        <v>2200000</v>
      </c>
      <c r="N62" s="26">
        <v>934378.18</v>
      </c>
      <c r="O62" s="32">
        <f t="shared" si="16"/>
        <v>42.5</v>
      </c>
    </row>
    <row r="63" spans="3:15" customFormat="1" ht="82.8" x14ac:dyDescent="0.3">
      <c r="C63" s="7" t="s">
        <v>25</v>
      </c>
      <c r="D63" s="5" t="s">
        <v>76</v>
      </c>
      <c r="E63" s="30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32" t="str">
        <f t="shared" si="9"/>
        <v>1</v>
      </c>
      <c r="G63" s="32" t="str">
        <f t="shared" si="10"/>
        <v>11</v>
      </c>
      <c r="H63" s="32" t="str">
        <f t="shared" si="11"/>
        <v>05</v>
      </c>
      <c r="I63" s="32" t="str">
        <f t="shared" si="12"/>
        <v>013</v>
      </c>
      <c r="J63" s="32" t="str">
        <f t="shared" si="13"/>
        <v>13</v>
      </c>
      <c r="K63" s="32" t="str">
        <f t="shared" si="14"/>
        <v>0000</v>
      </c>
      <c r="L63" s="32" t="str">
        <f t="shared" si="15"/>
        <v>120</v>
      </c>
      <c r="M63" s="26">
        <v>130000</v>
      </c>
      <c r="N63" s="26">
        <v>109320.73</v>
      </c>
      <c r="O63" s="32">
        <f t="shared" si="16"/>
        <v>84.1</v>
      </c>
    </row>
    <row r="64" spans="3:15" customFormat="1" ht="69" x14ac:dyDescent="0.3">
      <c r="C64" s="7" t="s">
        <v>26</v>
      </c>
      <c r="D64" s="5" t="s">
        <v>100</v>
      </c>
      <c r="E64" s="30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32" t="str">
        <f t="shared" si="9"/>
        <v>1</v>
      </c>
      <c r="G64" s="32" t="str">
        <f t="shared" si="10"/>
        <v>11</v>
      </c>
      <c r="H64" s="32" t="str">
        <f t="shared" si="11"/>
        <v>05</v>
      </c>
      <c r="I64" s="32" t="str">
        <f t="shared" si="12"/>
        <v>020</v>
      </c>
      <c r="J64" s="32" t="str">
        <f t="shared" si="13"/>
        <v>00</v>
      </c>
      <c r="K64" s="32" t="str">
        <f t="shared" si="14"/>
        <v>0000</v>
      </c>
      <c r="L64" s="32" t="str">
        <f t="shared" si="15"/>
        <v>120</v>
      </c>
      <c r="M64" s="26">
        <v>120000</v>
      </c>
      <c r="N64" s="26">
        <v>66027.28</v>
      </c>
      <c r="O64" s="32">
        <f t="shared" si="16"/>
        <v>55</v>
      </c>
    </row>
    <row r="65" spans="3:15" customFormat="1" ht="69" x14ac:dyDescent="0.3">
      <c r="C65" s="7" t="s">
        <v>27</v>
      </c>
      <c r="D65" s="5" t="s">
        <v>77</v>
      </c>
      <c r="E65" s="30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32" t="str">
        <f t="shared" si="9"/>
        <v>1</v>
      </c>
      <c r="G65" s="32" t="str">
        <f t="shared" si="10"/>
        <v>11</v>
      </c>
      <c r="H65" s="32" t="str">
        <f t="shared" si="11"/>
        <v>05</v>
      </c>
      <c r="I65" s="32" t="str">
        <f t="shared" si="12"/>
        <v>025</v>
      </c>
      <c r="J65" s="32" t="str">
        <f t="shared" si="13"/>
        <v>05</v>
      </c>
      <c r="K65" s="32" t="str">
        <f t="shared" si="14"/>
        <v>0000</v>
      </c>
      <c r="L65" s="32" t="str">
        <f t="shared" si="15"/>
        <v>120</v>
      </c>
      <c r="M65" s="26">
        <v>120000</v>
      </c>
      <c r="N65" s="26">
        <v>66027.28</v>
      </c>
      <c r="O65" s="32">
        <f t="shared" si="16"/>
        <v>55</v>
      </c>
    </row>
    <row r="66" spans="3:15" customFormat="1" ht="82.8" x14ac:dyDescent="0.3">
      <c r="C66" s="7" t="s">
        <v>227</v>
      </c>
      <c r="D66" s="5" t="s">
        <v>253</v>
      </c>
      <c r="E66" s="30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32" t="str">
        <f t="shared" si="9"/>
        <v>1</v>
      </c>
      <c r="G66" s="32" t="str">
        <f t="shared" si="10"/>
        <v>11</v>
      </c>
      <c r="H66" s="32" t="str">
        <f t="shared" si="11"/>
        <v>05</v>
      </c>
      <c r="I66" s="32" t="str">
        <f t="shared" si="12"/>
        <v>030</v>
      </c>
      <c r="J66" s="32" t="str">
        <f t="shared" si="13"/>
        <v>00</v>
      </c>
      <c r="K66" s="32" t="str">
        <f t="shared" si="14"/>
        <v>0000</v>
      </c>
      <c r="L66" s="32" t="str">
        <f t="shared" si="15"/>
        <v>120</v>
      </c>
      <c r="M66" s="26">
        <v>0</v>
      </c>
      <c r="N66" s="26">
        <v>0</v>
      </c>
      <c r="O66" s="32">
        <f t="shared" si="16"/>
        <v>0</v>
      </c>
    </row>
    <row r="67" spans="3:15" customFormat="1" ht="69" x14ac:dyDescent="0.3">
      <c r="C67" s="7" t="s">
        <v>222</v>
      </c>
      <c r="D67" s="5" t="s">
        <v>224</v>
      </c>
      <c r="E67" s="30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32" t="str">
        <f t="shared" si="9"/>
        <v>1</v>
      </c>
      <c r="G67" s="32" t="str">
        <f t="shared" si="10"/>
        <v>11</v>
      </c>
      <c r="H67" s="32" t="str">
        <f t="shared" si="11"/>
        <v>05</v>
      </c>
      <c r="I67" s="32" t="str">
        <f t="shared" si="12"/>
        <v>035</v>
      </c>
      <c r="J67" s="32" t="str">
        <f t="shared" si="13"/>
        <v>05</v>
      </c>
      <c r="K67" s="32" t="str">
        <f t="shared" si="14"/>
        <v>0000</v>
      </c>
      <c r="L67" s="32" t="str">
        <f t="shared" si="15"/>
        <v>120</v>
      </c>
      <c r="M67" s="26">
        <v>0</v>
      </c>
      <c r="N67" s="26">
        <v>0</v>
      </c>
      <c r="O67" s="32">
        <f t="shared" si="16"/>
        <v>0</v>
      </c>
    </row>
    <row r="68" spans="3:15" customFormat="1" ht="41.4" x14ac:dyDescent="0.3">
      <c r="C68" s="7" t="s">
        <v>279</v>
      </c>
      <c r="D68" s="5" t="s">
        <v>280</v>
      </c>
      <c r="E68" s="30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32" t="str">
        <f t="shared" si="9"/>
        <v>1</v>
      </c>
      <c r="G68" s="32" t="str">
        <f t="shared" si="10"/>
        <v>11</v>
      </c>
      <c r="H68" s="32" t="str">
        <f t="shared" si="11"/>
        <v>05</v>
      </c>
      <c r="I68" s="32" t="str">
        <f t="shared" si="12"/>
        <v>075</v>
      </c>
      <c r="J68" s="32" t="str">
        <f t="shared" si="13"/>
        <v>05</v>
      </c>
      <c r="K68" s="32" t="str">
        <f t="shared" si="14"/>
        <v>0000</v>
      </c>
      <c r="L68" s="32" t="str">
        <f t="shared" si="15"/>
        <v>120</v>
      </c>
      <c r="M68" s="26">
        <v>350000</v>
      </c>
      <c r="N68" s="26">
        <v>194817</v>
      </c>
      <c r="O68" s="32">
        <f t="shared" si="16"/>
        <v>55.7</v>
      </c>
    </row>
    <row r="69" spans="3:15" customFormat="1" ht="41.4" x14ac:dyDescent="0.3">
      <c r="C69" s="7" t="s">
        <v>228</v>
      </c>
      <c r="D69" s="5" t="s">
        <v>254</v>
      </c>
      <c r="E69" s="30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32" t="str">
        <f t="shared" si="9"/>
        <v>1</v>
      </c>
      <c r="G69" s="32" t="str">
        <f t="shared" si="10"/>
        <v>11</v>
      </c>
      <c r="H69" s="32" t="str">
        <f t="shared" si="11"/>
        <v>05</v>
      </c>
      <c r="I69" s="32" t="str">
        <f t="shared" si="12"/>
        <v>300</v>
      </c>
      <c r="J69" s="32" t="str">
        <f t="shared" si="13"/>
        <v>00</v>
      </c>
      <c r="K69" s="32" t="str">
        <f t="shared" si="14"/>
        <v>0000</v>
      </c>
      <c r="L69" s="32" t="str">
        <f t="shared" si="15"/>
        <v>120</v>
      </c>
      <c r="M69" s="26">
        <v>1</v>
      </c>
      <c r="N69" s="26">
        <v>0</v>
      </c>
      <c r="O69" s="32">
        <f t="shared" si="16"/>
        <v>0</v>
      </c>
    </row>
    <row r="70" spans="3:15" customFormat="1" ht="41.4" x14ac:dyDescent="0.3">
      <c r="C70" s="7" t="s">
        <v>229</v>
      </c>
      <c r="D70" s="5" t="s">
        <v>255</v>
      </c>
      <c r="E70" s="30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32" t="str">
        <f t="shared" si="9"/>
        <v>1</v>
      </c>
      <c r="G70" s="32" t="str">
        <f t="shared" si="10"/>
        <v>11</v>
      </c>
      <c r="H70" s="32" t="str">
        <f t="shared" si="11"/>
        <v>05</v>
      </c>
      <c r="I70" s="32" t="str">
        <f t="shared" si="12"/>
        <v>320</v>
      </c>
      <c r="J70" s="32" t="str">
        <f t="shared" si="13"/>
        <v>00</v>
      </c>
      <c r="K70" s="32" t="str">
        <f t="shared" si="14"/>
        <v>0000</v>
      </c>
      <c r="L70" s="32" t="str">
        <f t="shared" si="15"/>
        <v>120</v>
      </c>
      <c r="M70" s="26">
        <v>1</v>
      </c>
      <c r="N70" s="26">
        <v>0</v>
      </c>
      <c r="O70" s="32">
        <f t="shared" si="16"/>
        <v>0</v>
      </c>
    </row>
    <row r="71" spans="3:15" customFormat="1" ht="96.6" x14ac:dyDescent="0.3">
      <c r="C71" s="7" t="s">
        <v>220</v>
      </c>
      <c r="D71" s="5" t="s">
        <v>221</v>
      </c>
      <c r="E71" s="30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32" t="str">
        <f t="shared" si="9"/>
        <v>1</v>
      </c>
      <c r="G71" s="32" t="str">
        <f t="shared" si="10"/>
        <v>11</v>
      </c>
      <c r="H71" s="32" t="str">
        <f t="shared" si="11"/>
        <v>05</v>
      </c>
      <c r="I71" s="32" t="str">
        <f t="shared" si="12"/>
        <v>325</v>
      </c>
      <c r="J71" s="32" t="str">
        <f t="shared" si="13"/>
        <v>05</v>
      </c>
      <c r="K71" s="32" t="str">
        <f t="shared" si="14"/>
        <v>0000</v>
      </c>
      <c r="L71" s="32" t="str">
        <f t="shared" si="15"/>
        <v>120</v>
      </c>
      <c r="M71" s="26">
        <v>1</v>
      </c>
      <c r="N71" s="26">
        <v>0</v>
      </c>
      <c r="O71" s="32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30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32" t="str">
        <f t="shared" si="9"/>
        <v>1</v>
      </c>
      <c r="G72" s="32" t="str">
        <f t="shared" si="10"/>
        <v>11</v>
      </c>
      <c r="H72" s="32" t="str">
        <f t="shared" si="11"/>
        <v>09</v>
      </c>
      <c r="I72" s="32" t="str">
        <f t="shared" si="12"/>
        <v>000</v>
      </c>
      <c r="J72" s="32" t="str">
        <f t="shared" si="13"/>
        <v>00</v>
      </c>
      <c r="K72" s="32" t="str">
        <f t="shared" si="14"/>
        <v>0000</v>
      </c>
      <c r="L72" s="32" t="str">
        <f t="shared" si="15"/>
        <v>120</v>
      </c>
      <c r="M72" s="26">
        <v>338973.02</v>
      </c>
      <c r="N72" s="26">
        <v>256212.07</v>
      </c>
      <c r="O72" s="32">
        <f t="shared" si="16"/>
        <v>75.599999999999994</v>
      </c>
    </row>
    <row r="73" spans="3:15" customFormat="1" ht="82.8" x14ac:dyDescent="0.3">
      <c r="C73" s="7" t="s">
        <v>29</v>
      </c>
      <c r="D73" s="5" t="s">
        <v>80</v>
      </c>
      <c r="E73" s="30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32" t="str">
        <f t="shared" si="9"/>
        <v>1</v>
      </c>
      <c r="G73" s="32" t="str">
        <f t="shared" si="10"/>
        <v>11</v>
      </c>
      <c r="H73" s="32" t="str">
        <f t="shared" si="11"/>
        <v>09</v>
      </c>
      <c r="I73" s="32" t="str">
        <f t="shared" si="12"/>
        <v>040</v>
      </c>
      <c r="J73" s="32" t="str">
        <f t="shared" si="13"/>
        <v>00</v>
      </c>
      <c r="K73" s="32" t="str">
        <f t="shared" si="14"/>
        <v>0000</v>
      </c>
      <c r="L73" s="32" t="str">
        <f t="shared" si="15"/>
        <v>120</v>
      </c>
      <c r="M73" s="26">
        <v>138973.01999999999</v>
      </c>
      <c r="N73" s="26">
        <v>148299.20000000001</v>
      </c>
      <c r="O73" s="32">
        <f t="shared" si="16"/>
        <v>106.7</v>
      </c>
    </row>
    <row r="74" spans="3:15" customFormat="1" ht="82.8" x14ac:dyDescent="0.3">
      <c r="C74" s="7" t="s">
        <v>30</v>
      </c>
      <c r="D74" s="5" t="s">
        <v>81</v>
      </c>
      <c r="E74" s="30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32" t="str">
        <f t="shared" si="9"/>
        <v>1</v>
      </c>
      <c r="G74" s="32" t="str">
        <f t="shared" si="10"/>
        <v>11</v>
      </c>
      <c r="H74" s="32" t="str">
        <f t="shared" si="11"/>
        <v>09</v>
      </c>
      <c r="I74" s="32" t="str">
        <f t="shared" si="12"/>
        <v>045</v>
      </c>
      <c r="J74" s="32" t="str">
        <f t="shared" si="13"/>
        <v>05</v>
      </c>
      <c r="K74" s="32" t="str">
        <f t="shared" si="14"/>
        <v>0000</v>
      </c>
      <c r="L74" s="32" t="str">
        <f t="shared" si="15"/>
        <v>120</v>
      </c>
      <c r="M74" s="26">
        <v>138973.01999999999</v>
      </c>
      <c r="N74" s="26">
        <v>148299.20000000001</v>
      </c>
      <c r="O74" s="32">
        <f t="shared" si="16"/>
        <v>106.7</v>
      </c>
    </row>
    <row r="75" spans="3:15" customFormat="1" ht="96.6" x14ac:dyDescent="0.3">
      <c r="C75" s="7" t="s">
        <v>230</v>
      </c>
      <c r="D75" s="5" t="s">
        <v>256</v>
      </c>
      <c r="E75" s="30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32" t="str">
        <f t="shared" si="9"/>
        <v>1</v>
      </c>
      <c r="G75" s="32" t="str">
        <f t="shared" si="10"/>
        <v>11</v>
      </c>
      <c r="H75" s="32" t="str">
        <f t="shared" si="11"/>
        <v>09</v>
      </c>
      <c r="I75" s="32" t="str">
        <f t="shared" si="12"/>
        <v>080</v>
      </c>
      <c r="J75" s="32" t="str">
        <f t="shared" si="13"/>
        <v>00</v>
      </c>
      <c r="K75" s="32" t="str">
        <f t="shared" si="14"/>
        <v>0000</v>
      </c>
      <c r="L75" s="32" t="str">
        <f t="shared" si="15"/>
        <v>120</v>
      </c>
      <c r="M75" s="26">
        <v>200000</v>
      </c>
      <c r="N75" s="26">
        <v>107912.87</v>
      </c>
      <c r="O75" s="32">
        <f t="shared" si="16"/>
        <v>54</v>
      </c>
    </row>
    <row r="76" spans="3:15" customFormat="1" ht="96.6" x14ac:dyDescent="0.3">
      <c r="C76" s="7" t="s">
        <v>223</v>
      </c>
      <c r="D76" s="5" t="s">
        <v>225</v>
      </c>
      <c r="E76" s="30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32" t="str">
        <f t="shared" si="9"/>
        <v>1</v>
      </c>
      <c r="G76" s="32" t="str">
        <f t="shared" si="10"/>
        <v>11</v>
      </c>
      <c r="H76" s="32" t="str">
        <f t="shared" si="11"/>
        <v>09</v>
      </c>
      <c r="I76" s="32" t="str">
        <f t="shared" si="12"/>
        <v>080</v>
      </c>
      <c r="J76" s="32" t="str">
        <f t="shared" si="13"/>
        <v>05</v>
      </c>
      <c r="K76" s="32" t="str">
        <f t="shared" si="14"/>
        <v>0000</v>
      </c>
      <c r="L76" s="32" t="str">
        <f t="shared" si="15"/>
        <v>120</v>
      </c>
      <c r="M76" s="26">
        <v>200000</v>
      </c>
      <c r="N76" s="26">
        <v>107912.87</v>
      </c>
      <c r="O76" s="32">
        <f t="shared" si="16"/>
        <v>54</v>
      </c>
    </row>
    <row r="77" spans="3:15" customFormat="1" ht="27.6" x14ac:dyDescent="0.3">
      <c r="C77" s="7" t="s">
        <v>31</v>
      </c>
      <c r="D77" s="5" t="s">
        <v>101</v>
      </c>
      <c r="E77" s="30" t="str">
        <f>C:C</f>
        <v>ПЛАТЕЖИ ПРИ ПОЛЬЗОВАНИИ ПРИРОДНЫМИ РЕСУРСАМИ</v>
      </c>
      <c r="F77" s="32" t="str">
        <f t="shared" si="9"/>
        <v>1</v>
      </c>
      <c r="G77" s="32" t="str">
        <f t="shared" si="10"/>
        <v>12</v>
      </c>
      <c r="H77" s="32" t="str">
        <f t="shared" si="11"/>
        <v>00</v>
      </c>
      <c r="I77" s="32" t="str">
        <f t="shared" si="12"/>
        <v>000</v>
      </c>
      <c r="J77" s="32" t="str">
        <f t="shared" si="13"/>
        <v>00</v>
      </c>
      <c r="K77" s="32" t="str">
        <f t="shared" si="14"/>
        <v>0000</v>
      </c>
      <c r="L77" s="32" t="str">
        <f t="shared" si="15"/>
        <v>000</v>
      </c>
      <c r="M77" s="26">
        <v>27084.04</v>
      </c>
      <c r="N77" s="26">
        <v>7150.31</v>
      </c>
      <c r="O77" s="32">
        <f t="shared" si="16"/>
        <v>26.4</v>
      </c>
    </row>
    <row r="78" spans="3:15" customFormat="1" x14ac:dyDescent="0.3">
      <c r="C78" s="7" t="s">
        <v>32</v>
      </c>
      <c r="D78" s="5" t="s">
        <v>85</v>
      </c>
      <c r="E78" s="30" t="str">
        <f>C:C</f>
        <v>Плата за негативное воздействие на окружающую среду</v>
      </c>
      <c r="F78" s="32" t="str">
        <f t="shared" si="9"/>
        <v>1</v>
      </c>
      <c r="G78" s="32" t="str">
        <f t="shared" si="10"/>
        <v>12</v>
      </c>
      <c r="H78" s="32" t="str">
        <f t="shared" si="11"/>
        <v>01</v>
      </c>
      <c r="I78" s="32" t="str">
        <f t="shared" si="12"/>
        <v>000</v>
      </c>
      <c r="J78" s="32" t="str">
        <f t="shared" si="13"/>
        <v>01</v>
      </c>
      <c r="K78" s="32" t="str">
        <f t="shared" si="14"/>
        <v>0000</v>
      </c>
      <c r="L78" s="32" t="str">
        <f t="shared" si="15"/>
        <v>120</v>
      </c>
      <c r="M78" s="26">
        <v>27084.04</v>
      </c>
      <c r="N78" s="26">
        <v>7150.31</v>
      </c>
      <c r="O78" s="32">
        <f t="shared" si="16"/>
        <v>26.4</v>
      </c>
    </row>
    <row r="79" spans="3:15" customFormat="1" ht="27.6" x14ac:dyDescent="0.3">
      <c r="C79" s="7" t="s">
        <v>33</v>
      </c>
      <c r="D79" s="5" t="s">
        <v>83</v>
      </c>
      <c r="E79" s="30" t="str">
        <f>C79</f>
        <v>Плата за выбросы загрязняющих веществ в атмосферный воздух стационарными объектами</v>
      </c>
      <c r="F79" s="32" t="str">
        <f t="shared" ref="F79:F110" si="17">MID(D79,4,1)</f>
        <v>1</v>
      </c>
      <c r="G79" s="32" t="str">
        <f t="shared" ref="G79:G110" si="18">MID(D79,5,2)</f>
        <v>12</v>
      </c>
      <c r="H79" s="32" t="str">
        <f t="shared" ref="H79:H110" si="19">MID(D79,7,2)</f>
        <v>01</v>
      </c>
      <c r="I79" s="32" t="str">
        <f t="shared" ref="I79:I110" si="20">MID(D79,9,3)</f>
        <v>010</v>
      </c>
      <c r="J79" s="32" t="str">
        <f t="shared" ref="J79:J110" si="21">MID(D79,12,2)</f>
        <v>01</v>
      </c>
      <c r="K79" s="32" t="str">
        <f t="shared" ref="K79:K110" si="22">MID(D79,14,4)</f>
        <v>0000</v>
      </c>
      <c r="L79" s="32" t="str">
        <f t="shared" ref="L79:L110" si="23">MID(D79,18,3)</f>
        <v>120</v>
      </c>
      <c r="M79" s="26">
        <v>4284.41</v>
      </c>
      <c r="N79" s="26">
        <v>4295.6400000000003</v>
      </c>
      <c r="O79" s="32">
        <f t="shared" ref="O79:O110" si="24">IF(OR(ISBLANK(M79),M79=0),,ROUND(N79/M79*100,1))</f>
        <v>100.3</v>
      </c>
    </row>
    <row r="80" spans="3:15" customFormat="1" x14ac:dyDescent="0.3">
      <c r="C80" s="7" t="s">
        <v>34</v>
      </c>
      <c r="D80" s="5" t="s">
        <v>102</v>
      </c>
      <c r="E80" s="30" t="str">
        <f>C:C</f>
        <v>Плата за размещение отходов производства и потребления</v>
      </c>
      <c r="F80" s="32" t="str">
        <f t="shared" si="17"/>
        <v>1</v>
      </c>
      <c r="G80" s="32" t="str">
        <f t="shared" si="18"/>
        <v>12</v>
      </c>
      <c r="H80" s="32" t="str">
        <f t="shared" si="19"/>
        <v>01</v>
      </c>
      <c r="I80" s="32" t="str">
        <f t="shared" si="20"/>
        <v>040</v>
      </c>
      <c r="J80" s="32" t="str">
        <f t="shared" si="21"/>
        <v>01</v>
      </c>
      <c r="K80" s="32" t="str">
        <f t="shared" si="22"/>
        <v>0000</v>
      </c>
      <c r="L80" s="32" t="str">
        <f t="shared" si="23"/>
        <v>120</v>
      </c>
      <c r="M80" s="26">
        <v>22799.63</v>
      </c>
      <c r="N80" s="26">
        <v>2854.67</v>
      </c>
      <c r="O80" s="32">
        <f t="shared" si="24"/>
        <v>12.5</v>
      </c>
    </row>
    <row r="81" spans="3:15" customFormat="1" x14ac:dyDescent="0.3">
      <c r="C81" s="7" t="s">
        <v>35</v>
      </c>
      <c r="D81" s="5" t="s">
        <v>84</v>
      </c>
      <c r="E81" s="30" t="str">
        <f>C81</f>
        <v>Плата за размещение отходов производства</v>
      </c>
      <c r="F81" s="32" t="str">
        <f t="shared" si="17"/>
        <v>1</v>
      </c>
      <c r="G81" s="32" t="str">
        <f t="shared" si="18"/>
        <v>12</v>
      </c>
      <c r="H81" s="32" t="str">
        <f t="shared" si="19"/>
        <v>01</v>
      </c>
      <c r="I81" s="32" t="str">
        <f t="shared" si="20"/>
        <v>041</v>
      </c>
      <c r="J81" s="32" t="str">
        <f t="shared" si="21"/>
        <v>01</v>
      </c>
      <c r="K81" s="32" t="str">
        <f t="shared" si="22"/>
        <v>0000</v>
      </c>
      <c r="L81" s="32" t="str">
        <f t="shared" si="23"/>
        <v>120</v>
      </c>
      <c r="M81" s="26">
        <v>22799.63</v>
      </c>
      <c r="N81" s="26">
        <v>2854.67</v>
      </c>
      <c r="O81" s="32">
        <f t="shared" si="24"/>
        <v>12.5</v>
      </c>
    </row>
    <row r="82" spans="3:15" customFormat="1" ht="27.6" x14ac:dyDescent="0.3">
      <c r="C82" s="7" t="s">
        <v>36</v>
      </c>
      <c r="D82" s="5" t="s">
        <v>103</v>
      </c>
      <c r="E82" s="30" t="str">
        <f>C:C</f>
        <v>ДОХОДЫ ОТ ОКАЗАНИЯ ПЛАТНЫХ УСЛУГ И КОМПЕНСАЦИИ ЗАТРАТ ГОСУДАРСТВА</v>
      </c>
      <c r="F82" s="32" t="str">
        <f t="shared" si="17"/>
        <v>1</v>
      </c>
      <c r="G82" s="32" t="str">
        <f t="shared" si="18"/>
        <v>13</v>
      </c>
      <c r="H82" s="32" t="str">
        <f t="shared" si="19"/>
        <v>00</v>
      </c>
      <c r="I82" s="32" t="str">
        <f t="shared" si="20"/>
        <v>000</v>
      </c>
      <c r="J82" s="32" t="str">
        <f t="shared" si="21"/>
        <v>00</v>
      </c>
      <c r="K82" s="32" t="str">
        <f t="shared" si="22"/>
        <v>0000</v>
      </c>
      <c r="L82" s="32" t="str">
        <f t="shared" si="23"/>
        <v>000</v>
      </c>
      <c r="M82" s="26">
        <v>2585</v>
      </c>
      <c r="N82" s="26">
        <v>2585</v>
      </c>
      <c r="O82" s="32">
        <f t="shared" si="24"/>
        <v>100</v>
      </c>
    </row>
    <row r="83" spans="3:15" customFormat="1" x14ac:dyDescent="0.3">
      <c r="C83" s="7" t="s">
        <v>37</v>
      </c>
      <c r="D83" s="5" t="s">
        <v>88</v>
      </c>
      <c r="E83" s="30" t="str">
        <f>C:C</f>
        <v>Доходы от компенсации затрат государства</v>
      </c>
      <c r="F83" s="32" t="str">
        <f t="shared" si="17"/>
        <v>1</v>
      </c>
      <c r="G83" s="32" t="str">
        <f t="shared" si="18"/>
        <v>13</v>
      </c>
      <c r="H83" s="32" t="str">
        <f t="shared" si="19"/>
        <v>02</v>
      </c>
      <c r="I83" s="32" t="str">
        <f t="shared" si="20"/>
        <v>000</v>
      </c>
      <c r="J83" s="32" t="str">
        <f t="shared" si="21"/>
        <v>00</v>
      </c>
      <c r="K83" s="32" t="str">
        <f t="shared" si="22"/>
        <v>0000</v>
      </c>
      <c r="L83" s="32" t="str">
        <f t="shared" si="23"/>
        <v>130</v>
      </c>
      <c r="M83" s="26">
        <v>2585</v>
      </c>
      <c r="N83" s="26">
        <v>2585</v>
      </c>
      <c r="O83" s="32">
        <f t="shared" si="24"/>
        <v>100</v>
      </c>
    </row>
    <row r="84" spans="3:15" customFormat="1" ht="27.6" x14ac:dyDescent="0.3">
      <c r="C84" s="7" t="s">
        <v>38</v>
      </c>
      <c r="D84" s="5" t="s">
        <v>104</v>
      </c>
      <c r="E84" s="30" t="str">
        <f>C:C</f>
        <v>Доходы, поступающие в порядке возмещения расходов, понесенных в связи с эксплуатацией имущества</v>
      </c>
      <c r="F84" s="32" t="str">
        <f t="shared" si="17"/>
        <v>1</v>
      </c>
      <c r="G84" s="32" t="str">
        <f t="shared" si="18"/>
        <v>13</v>
      </c>
      <c r="H84" s="32" t="str">
        <f t="shared" si="19"/>
        <v>02</v>
      </c>
      <c r="I84" s="32" t="str">
        <f t="shared" si="20"/>
        <v>060</v>
      </c>
      <c r="J84" s="32" t="str">
        <f t="shared" si="21"/>
        <v>00</v>
      </c>
      <c r="K84" s="32" t="str">
        <f t="shared" si="22"/>
        <v>0000</v>
      </c>
      <c r="L84" s="32" t="str">
        <f t="shared" si="23"/>
        <v>130</v>
      </c>
      <c r="M84" s="26">
        <v>0</v>
      </c>
      <c r="N84" s="26">
        <v>0</v>
      </c>
      <c r="O84" s="32">
        <f t="shared" si="24"/>
        <v>0</v>
      </c>
    </row>
    <row r="85" spans="3:15" customFormat="1" ht="41.4" x14ac:dyDescent="0.3">
      <c r="C85" s="7" t="s">
        <v>39</v>
      </c>
      <c r="D85" s="5" t="s">
        <v>86</v>
      </c>
      <c r="E85" s="30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32" t="str">
        <f t="shared" si="17"/>
        <v>1</v>
      </c>
      <c r="G85" s="32" t="str">
        <f t="shared" si="18"/>
        <v>13</v>
      </c>
      <c r="H85" s="32" t="str">
        <f t="shared" si="19"/>
        <v>02</v>
      </c>
      <c r="I85" s="32" t="str">
        <f t="shared" si="20"/>
        <v>065</v>
      </c>
      <c r="J85" s="32" t="str">
        <f t="shared" si="21"/>
        <v>05</v>
      </c>
      <c r="K85" s="32" t="str">
        <f t="shared" si="22"/>
        <v>0000</v>
      </c>
      <c r="L85" s="32" t="str">
        <f t="shared" si="23"/>
        <v>130</v>
      </c>
      <c r="M85" s="26">
        <v>0</v>
      </c>
      <c r="N85" s="26">
        <v>0</v>
      </c>
      <c r="O85" s="32">
        <f t="shared" si="24"/>
        <v>0</v>
      </c>
    </row>
    <row r="86" spans="3:15" customFormat="1" x14ac:dyDescent="0.3">
      <c r="C86" s="7" t="s">
        <v>40</v>
      </c>
      <c r="D86" s="5" t="s">
        <v>105</v>
      </c>
      <c r="E86" s="30" t="str">
        <f>C:C</f>
        <v>Прочие доходы от компенсации затрат государства</v>
      </c>
      <c r="F86" s="32" t="str">
        <f t="shared" si="17"/>
        <v>1</v>
      </c>
      <c r="G86" s="32" t="str">
        <f t="shared" si="18"/>
        <v>13</v>
      </c>
      <c r="H86" s="32" t="str">
        <f t="shared" si="19"/>
        <v>02</v>
      </c>
      <c r="I86" s="32" t="str">
        <f t="shared" si="20"/>
        <v>990</v>
      </c>
      <c r="J86" s="32" t="str">
        <f t="shared" si="21"/>
        <v>00</v>
      </c>
      <c r="K86" s="32" t="str">
        <f t="shared" si="22"/>
        <v>0000</v>
      </c>
      <c r="L86" s="32" t="str">
        <f t="shared" si="23"/>
        <v>130</v>
      </c>
      <c r="M86" s="26">
        <v>2585</v>
      </c>
      <c r="N86" s="26">
        <v>2585</v>
      </c>
      <c r="O86" s="32">
        <f t="shared" si="24"/>
        <v>100</v>
      </c>
    </row>
    <row r="87" spans="3:15" customFormat="1" ht="27.6" x14ac:dyDescent="0.3">
      <c r="C87" s="7" t="s">
        <v>41</v>
      </c>
      <c r="D87" s="5" t="s">
        <v>87</v>
      </c>
      <c r="E87" s="30" t="str">
        <f>C87</f>
        <v>Прочие доходы от компенсации затрат бюджетов муниципальных районов</v>
      </c>
      <c r="F87" s="32" t="str">
        <f t="shared" si="17"/>
        <v>1</v>
      </c>
      <c r="G87" s="32" t="str">
        <f t="shared" si="18"/>
        <v>13</v>
      </c>
      <c r="H87" s="32" t="str">
        <f t="shared" si="19"/>
        <v>02</v>
      </c>
      <c r="I87" s="32" t="str">
        <f t="shared" si="20"/>
        <v>995</v>
      </c>
      <c r="J87" s="32" t="str">
        <f t="shared" si="21"/>
        <v>05</v>
      </c>
      <c r="K87" s="32" t="str">
        <f t="shared" si="22"/>
        <v>0000</v>
      </c>
      <c r="L87" s="32" t="str">
        <f t="shared" si="23"/>
        <v>130</v>
      </c>
      <c r="M87" s="26">
        <v>2585</v>
      </c>
      <c r="N87" s="26">
        <v>2585</v>
      </c>
      <c r="O87" s="32">
        <f t="shared" si="24"/>
        <v>100</v>
      </c>
    </row>
    <row r="88" spans="3:15" customFormat="1" ht="27.6" x14ac:dyDescent="0.3">
      <c r="C88" s="7" t="s">
        <v>42</v>
      </c>
      <c r="D88" s="5" t="s">
        <v>93</v>
      </c>
      <c r="E88" s="30" t="str">
        <f>C:C</f>
        <v>ДОХОДЫ ОТ ПРОДАЖИ МАТЕРИАЛЬНЫХ И НЕМАТЕРИАЛЬНЫХ АКТИВОВ</v>
      </c>
      <c r="F88" s="32" t="str">
        <f t="shared" si="17"/>
        <v>1</v>
      </c>
      <c r="G88" s="32" t="str">
        <f t="shared" si="18"/>
        <v>14</v>
      </c>
      <c r="H88" s="32" t="str">
        <f t="shared" si="19"/>
        <v>00</v>
      </c>
      <c r="I88" s="32" t="str">
        <f t="shared" si="20"/>
        <v>000</v>
      </c>
      <c r="J88" s="32" t="str">
        <f t="shared" si="21"/>
        <v>00</v>
      </c>
      <c r="K88" s="32" t="str">
        <f t="shared" si="22"/>
        <v>0000</v>
      </c>
      <c r="L88" s="32" t="str">
        <f t="shared" si="23"/>
        <v>000</v>
      </c>
      <c r="M88" s="26">
        <v>235466.7</v>
      </c>
      <c r="N88" s="26">
        <v>56809.440000000002</v>
      </c>
      <c r="O88" s="32">
        <f t="shared" si="24"/>
        <v>24.1</v>
      </c>
    </row>
    <row r="89" spans="3:15" customFormat="1" ht="82.8" x14ac:dyDescent="0.3">
      <c r="C89" s="7" t="s">
        <v>43</v>
      </c>
      <c r="D89" s="5" t="s">
        <v>106</v>
      </c>
      <c r="E89" s="30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32" t="str">
        <f t="shared" si="17"/>
        <v>1</v>
      </c>
      <c r="G89" s="32" t="str">
        <f t="shared" si="18"/>
        <v>14</v>
      </c>
      <c r="H89" s="32" t="str">
        <f t="shared" si="19"/>
        <v>02</v>
      </c>
      <c r="I89" s="32" t="str">
        <f t="shared" si="20"/>
        <v>000</v>
      </c>
      <c r="J89" s="32" t="str">
        <f t="shared" si="21"/>
        <v>00</v>
      </c>
      <c r="K89" s="32" t="str">
        <f t="shared" si="22"/>
        <v>0000</v>
      </c>
      <c r="L89" s="32" t="str">
        <f t="shared" si="23"/>
        <v>000</v>
      </c>
      <c r="M89" s="26">
        <v>100000</v>
      </c>
      <c r="N89" s="26">
        <v>0</v>
      </c>
      <c r="O89" s="32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30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32" t="str">
        <f t="shared" si="17"/>
        <v>1</v>
      </c>
      <c r="G90" s="32" t="str">
        <f t="shared" si="18"/>
        <v>14</v>
      </c>
      <c r="H90" s="32" t="str">
        <f t="shared" si="19"/>
        <v>02</v>
      </c>
      <c r="I90" s="32" t="str">
        <f t="shared" si="20"/>
        <v>050</v>
      </c>
      <c r="J90" s="32" t="str">
        <f t="shared" si="21"/>
        <v>05</v>
      </c>
      <c r="K90" s="32" t="str">
        <f t="shared" si="22"/>
        <v>0000</v>
      </c>
      <c r="L90" s="32" t="str">
        <f t="shared" si="23"/>
        <v>410</v>
      </c>
      <c r="M90" s="26">
        <v>100000</v>
      </c>
      <c r="N90" s="26">
        <v>0</v>
      </c>
      <c r="O90" s="32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30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32" t="str">
        <f t="shared" si="17"/>
        <v>1</v>
      </c>
      <c r="G91" s="32" t="str">
        <f t="shared" si="18"/>
        <v>14</v>
      </c>
      <c r="H91" s="32" t="str">
        <f t="shared" si="19"/>
        <v>02</v>
      </c>
      <c r="I91" s="32" t="str">
        <f t="shared" si="20"/>
        <v>052</v>
      </c>
      <c r="J91" s="32" t="str">
        <f t="shared" si="21"/>
        <v>05</v>
      </c>
      <c r="K91" s="32" t="str">
        <f t="shared" si="22"/>
        <v>0000</v>
      </c>
      <c r="L91" s="32" t="str">
        <f t="shared" si="23"/>
        <v>410</v>
      </c>
      <c r="M91" s="26">
        <v>100000</v>
      </c>
      <c r="N91" s="26">
        <v>0</v>
      </c>
      <c r="O91" s="32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30" t="str">
        <f>C:C</f>
        <v>Доходы от продажи земельных участков, находящихся в государственной и муниципальной собственности</v>
      </c>
      <c r="F92" s="32" t="str">
        <f t="shared" si="17"/>
        <v>1</v>
      </c>
      <c r="G92" s="32" t="str">
        <f t="shared" si="18"/>
        <v>14</v>
      </c>
      <c r="H92" s="32" t="str">
        <f t="shared" si="19"/>
        <v>06</v>
      </c>
      <c r="I92" s="32" t="str">
        <f t="shared" si="20"/>
        <v>000</v>
      </c>
      <c r="J92" s="32" t="str">
        <f t="shared" si="21"/>
        <v>00</v>
      </c>
      <c r="K92" s="32" t="str">
        <f t="shared" si="22"/>
        <v>0000</v>
      </c>
      <c r="L92" s="32" t="str">
        <f t="shared" si="23"/>
        <v>430</v>
      </c>
      <c r="M92" s="26">
        <v>130000</v>
      </c>
      <c r="N92" s="26">
        <v>51342.74</v>
      </c>
      <c r="O92" s="32">
        <f t="shared" si="24"/>
        <v>39.5</v>
      </c>
    </row>
    <row r="93" spans="3:15" customFormat="1" ht="27.6" x14ac:dyDescent="0.3">
      <c r="C93" s="7" t="s">
        <v>47</v>
      </c>
      <c r="D93" s="5" t="s">
        <v>92</v>
      </c>
      <c r="E93" s="30" t="str">
        <f>C:C</f>
        <v>Доходы от продажи земельных участков, государственная собственность на которые не разграничена</v>
      </c>
      <c r="F93" s="32" t="str">
        <f t="shared" si="17"/>
        <v>1</v>
      </c>
      <c r="G93" s="32" t="str">
        <f t="shared" si="18"/>
        <v>14</v>
      </c>
      <c r="H93" s="32" t="str">
        <f t="shared" si="19"/>
        <v>06</v>
      </c>
      <c r="I93" s="32" t="str">
        <f t="shared" si="20"/>
        <v>010</v>
      </c>
      <c r="J93" s="32" t="str">
        <f t="shared" si="21"/>
        <v>00</v>
      </c>
      <c r="K93" s="32" t="str">
        <f t="shared" si="22"/>
        <v>0000</v>
      </c>
      <c r="L93" s="32" t="str">
        <f t="shared" si="23"/>
        <v>430</v>
      </c>
      <c r="M93" s="26">
        <v>130000</v>
      </c>
      <c r="N93" s="26">
        <v>51342.74</v>
      </c>
      <c r="O93" s="32">
        <f t="shared" si="24"/>
        <v>39.5</v>
      </c>
    </row>
    <row r="94" spans="3:15" customFormat="1" ht="55.2" x14ac:dyDescent="0.3">
      <c r="C94" s="7" t="s">
        <v>48</v>
      </c>
      <c r="D94" s="5" t="s">
        <v>90</v>
      </c>
      <c r="E94" s="30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32" t="str">
        <f t="shared" si="17"/>
        <v>1</v>
      </c>
      <c r="G94" s="32" t="str">
        <f t="shared" si="18"/>
        <v>14</v>
      </c>
      <c r="H94" s="32" t="str">
        <f t="shared" si="19"/>
        <v>06</v>
      </c>
      <c r="I94" s="32" t="str">
        <f t="shared" si="20"/>
        <v>013</v>
      </c>
      <c r="J94" s="32" t="str">
        <f t="shared" si="21"/>
        <v>05</v>
      </c>
      <c r="K94" s="32" t="str">
        <f t="shared" si="22"/>
        <v>0000</v>
      </c>
      <c r="L94" s="32" t="str">
        <f t="shared" si="23"/>
        <v>430</v>
      </c>
      <c r="M94" s="26">
        <v>100000</v>
      </c>
      <c r="N94" s="26">
        <v>38251.89</v>
      </c>
      <c r="O94" s="32">
        <f t="shared" si="24"/>
        <v>38.299999999999997</v>
      </c>
    </row>
    <row r="95" spans="3:15" customFormat="1" ht="41.4" x14ac:dyDescent="0.3">
      <c r="C95" s="7" t="s">
        <v>49</v>
      </c>
      <c r="D95" s="5" t="s">
        <v>91</v>
      </c>
      <c r="E95" s="30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32" t="str">
        <f t="shared" si="17"/>
        <v>1</v>
      </c>
      <c r="G95" s="32" t="str">
        <f t="shared" si="18"/>
        <v>14</v>
      </c>
      <c r="H95" s="32" t="str">
        <f t="shared" si="19"/>
        <v>06</v>
      </c>
      <c r="I95" s="32" t="str">
        <f t="shared" si="20"/>
        <v>013</v>
      </c>
      <c r="J95" s="32" t="str">
        <f t="shared" si="21"/>
        <v>13</v>
      </c>
      <c r="K95" s="32" t="str">
        <f t="shared" si="22"/>
        <v>0000</v>
      </c>
      <c r="L95" s="32" t="str">
        <f t="shared" si="23"/>
        <v>430</v>
      </c>
      <c r="M95" s="26">
        <v>30000</v>
      </c>
      <c r="N95" s="26">
        <v>13090.85</v>
      </c>
      <c r="O95" s="32">
        <f t="shared" si="24"/>
        <v>43.6</v>
      </c>
    </row>
    <row r="96" spans="3:15" customFormat="1" ht="41.4" x14ac:dyDescent="0.3">
      <c r="C96" s="7" t="s">
        <v>299</v>
      </c>
      <c r="D96" s="5" t="s">
        <v>300</v>
      </c>
      <c r="E96" s="30" t="str">
        <f>C:C</f>
        <v>Доходы от приватизации имущества, находящегося в собственности муниципальных районов, в части приватизации нефинансовых активов имущества казны</v>
      </c>
      <c r="F96" s="32" t="str">
        <f t="shared" si="17"/>
        <v>1</v>
      </c>
      <c r="G96" s="32" t="str">
        <f t="shared" si="18"/>
        <v>14</v>
      </c>
      <c r="H96" s="32" t="str">
        <f t="shared" si="19"/>
        <v>13</v>
      </c>
      <c r="I96" s="32" t="str">
        <f t="shared" si="20"/>
        <v>050</v>
      </c>
      <c r="J96" s="32" t="str">
        <f t="shared" si="21"/>
        <v>05</v>
      </c>
      <c r="K96" s="32" t="str">
        <f t="shared" si="22"/>
        <v>0000</v>
      </c>
      <c r="L96" s="32" t="str">
        <f t="shared" si="23"/>
        <v>410</v>
      </c>
      <c r="M96" s="26">
        <v>5466.7</v>
      </c>
      <c r="N96" s="26">
        <v>5466.7</v>
      </c>
      <c r="O96" s="32">
        <f t="shared" si="24"/>
        <v>100</v>
      </c>
    </row>
    <row r="97" spans="3:15" customFormat="1" x14ac:dyDescent="0.3">
      <c r="C97" s="7" t="s">
        <v>50</v>
      </c>
      <c r="D97" s="5" t="s">
        <v>94</v>
      </c>
      <c r="E97" s="30" t="str">
        <f>C:C</f>
        <v>ШТРАФЫ, САНКЦИИ, ВОЗМЕЩЕНИЕ УЩЕРБА</v>
      </c>
      <c r="F97" s="32" t="str">
        <f t="shared" si="17"/>
        <v>1</v>
      </c>
      <c r="G97" s="32" t="str">
        <f t="shared" si="18"/>
        <v>16</v>
      </c>
      <c r="H97" s="32" t="str">
        <f t="shared" si="19"/>
        <v>00</v>
      </c>
      <c r="I97" s="32" t="str">
        <f t="shared" si="20"/>
        <v>000</v>
      </c>
      <c r="J97" s="32" t="str">
        <f t="shared" si="21"/>
        <v>00</v>
      </c>
      <c r="K97" s="32" t="str">
        <f t="shared" si="22"/>
        <v>0000</v>
      </c>
      <c r="L97" s="32" t="str">
        <f t="shared" si="23"/>
        <v>000</v>
      </c>
      <c r="M97" s="26">
        <v>1016320.72</v>
      </c>
      <c r="N97" s="26">
        <v>1223968.3500000001</v>
      </c>
      <c r="O97" s="32">
        <f t="shared" si="24"/>
        <v>120.4</v>
      </c>
    </row>
    <row r="98" spans="3:15" customFormat="1" ht="41.4" x14ac:dyDescent="0.3">
      <c r="C98" s="7" t="s">
        <v>112</v>
      </c>
      <c r="D98" s="5" t="s">
        <v>118</v>
      </c>
      <c r="E98" s="30" t="str">
        <f>C:C</f>
        <v>Административные штрафы, установленные Кодексом Российской Федерации об административных правонарушениях</v>
      </c>
      <c r="F98" s="32" t="str">
        <f t="shared" si="17"/>
        <v>1</v>
      </c>
      <c r="G98" s="32" t="str">
        <f t="shared" si="18"/>
        <v>16</v>
      </c>
      <c r="H98" s="32" t="str">
        <f t="shared" si="19"/>
        <v>01</v>
      </c>
      <c r="I98" s="32" t="str">
        <f t="shared" si="20"/>
        <v>000</v>
      </c>
      <c r="J98" s="32" t="str">
        <f t="shared" si="21"/>
        <v>01</v>
      </c>
      <c r="K98" s="32" t="str">
        <f t="shared" si="22"/>
        <v>0000</v>
      </c>
      <c r="L98" s="32" t="str">
        <f t="shared" si="23"/>
        <v>140</v>
      </c>
      <c r="M98" s="26">
        <v>383801.35</v>
      </c>
      <c r="N98" s="26">
        <v>476631.47</v>
      </c>
      <c r="O98" s="32">
        <f t="shared" si="24"/>
        <v>124.2</v>
      </c>
    </row>
    <row r="99" spans="3:15" customFormat="1" ht="55.2" x14ac:dyDescent="0.3">
      <c r="C99" s="7" t="s">
        <v>231</v>
      </c>
      <c r="D99" s="5" t="s">
        <v>257</v>
      </c>
      <c r="E99" s="30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9" s="32" t="str">
        <f t="shared" si="17"/>
        <v>1</v>
      </c>
      <c r="G99" s="32" t="str">
        <f t="shared" si="18"/>
        <v>16</v>
      </c>
      <c r="H99" s="32" t="str">
        <f t="shared" si="19"/>
        <v>01</v>
      </c>
      <c r="I99" s="32" t="str">
        <f t="shared" si="20"/>
        <v>050</v>
      </c>
      <c r="J99" s="32" t="str">
        <f t="shared" si="21"/>
        <v>01</v>
      </c>
      <c r="K99" s="32" t="str">
        <f t="shared" si="22"/>
        <v>0000</v>
      </c>
      <c r="L99" s="32" t="str">
        <f t="shared" si="23"/>
        <v>140</v>
      </c>
      <c r="M99" s="26">
        <v>30100</v>
      </c>
      <c r="N99" s="26">
        <v>24845.06</v>
      </c>
      <c r="O99" s="32">
        <f t="shared" si="24"/>
        <v>82.5</v>
      </c>
    </row>
    <row r="100" spans="3:15" customFormat="1" ht="55.2" x14ac:dyDescent="0.3">
      <c r="C100" s="7" t="s">
        <v>232</v>
      </c>
      <c r="D100" s="5" t="s">
        <v>258</v>
      </c>
      <c r="E100" s="30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100" s="32" t="str">
        <f t="shared" si="17"/>
        <v>1</v>
      </c>
      <c r="G100" s="32" t="str">
        <f t="shared" si="18"/>
        <v>16</v>
      </c>
      <c r="H100" s="32" t="str">
        <f t="shared" si="19"/>
        <v>01</v>
      </c>
      <c r="I100" s="32" t="str">
        <f t="shared" si="20"/>
        <v>053</v>
      </c>
      <c r="J100" s="32" t="str">
        <f t="shared" si="21"/>
        <v>01</v>
      </c>
      <c r="K100" s="32" t="str">
        <f t="shared" si="22"/>
        <v>0000</v>
      </c>
      <c r="L100" s="32" t="str">
        <f t="shared" si="23"/>
        <v>140</v>
      </c>
      <c r="M100" s="26">
        <v>30100</v>
      </c>
      <c r="N100" s="26">
        <v>24845.06</v>
      </c>
      <c r="O100" s="32">
        <f t="shared" si="24"/>
        <v>82.5</v>
      </c>
    </row>
    <row r="101" spans="3:15" customFormat="1" ht="69" x14ac:dyDescent="0.3">
      <c r="C101" s="7" t="s">
        <v>233</v>
      </c>
      <c r="D101" s="5" t="s">
        <v>259</v>
      </c>
      <c r="E101" s="30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1" s="32" t="str">
        <f t="shared" si="17"/>
        <v>1</v>
      </c>
      <c r="G101" s="32" t="str">
        <f t="shared" si="18"/>
        <v>16</v>
      </c>
      <c r="H101" s="32" t="str">
        <f t="shared" si="19"/>
        <v>01</v>
      </c>
      <c r="I101" s="32" t="str">
        <f t="shared" si="20"/>
        <v>060</v>
      </c>
      <c r="J101" s="32" t="str">
        <f t="shared" si="21"/>
        <v>01</v>
      </c>
      <c r="K101" s="32" t="str">
        <f t="shared" si="22"/>
        <v>0000</v>
      </c>
      <c r="L101" s="32" t="str">
        <f t="shared" si="23"/>
        <v>140</v>
      </c>
      <c r="M101" s="26">
        <v>49500</v>
      </c>
      <c r="N101" s="26">
        <v>64196.9</v>
      </c>
      <c r="O101" s="32">
        <f t="shared" si="24"/>
        <v>129.69999999999999</v>
      </c>
    </row>
    <row r="102" spans="3:15" customFormat="1" ht="69" x14ac:dyDescent="0.3">
      <c r="C102" s="7" t="s">
        <v>234</v>
      </c>
      <c r="D102" s="5" t="s">
        <v>260</v>
      </c>
      <c r="E102" s="30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2" s="32" t="str">
        <f t="shared" si="17"/>
        <v>1</v>
      </c>
      <c r="G102" s="32" t="str">
        <f t="shared" si="18"/>
        <v>16</v>
      </c>
      <c r="H102" s="32" t="str">
        <f t="shared" si="19"/>
        <v>01</v>
      </c>
      <c r="I102" s="32" t="str">
        <f t="shared" si="20"/>
        <v>063</v>
      </c>
      <c r="J102" s="32" t="str">
        <f t="shared" si="21"/>
        <v>01</v>
      </c>
      <c r="K102" s="32" t="str">
        <f t="shared" si="22"/>
        <v>0000</v>
      </c>
      <c r="L102" s="32" t="str">
        <f t="shared" si="23"/>
        <v>140</v>
      </c>
      <c r="M102" s="26">
        <v>49500</v>
      </c>
      <c r="N102" s="26">
        <v>64196.9</v>
      </c>
      <c r="O102" s="32">
        <f t="shared" si="24"/>
        <v>129.69999999999999</v>
      </c>
    </row>
    <row r="103" spans="3:15" customFormat="1" ht="55.2" x14ac:dyDescent="0.3">
      <c r="C103" s="7" t="s">
        <v>235</v>
      </c>
      <c r="D103" s="5" t="s">
        <v>261</v>
      </c>
      <c r="E103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3" s="32" t="str">
        <f t="shared" si="17"/>
        <v>1</v>
      </c>
      <c r="G103" s="32" t="str">
        <f t="shared" si="18"/>
        <v>16</v>
      </c>
      <c r="H103" s="32" t="str">
        <f t="shared" si="19"/>
        <v>01</v>
      </c>
      <c r="I103" s="32" t="str">
        <f t="shared" si="20"/>
        <v>070</v>
      </c>
      <c r="J103" s="32" t="str">
        <f t="shared" si="21"/>
        <v>01</v>
      </c>
      <c r="K103" s="32" t="str">
        <f t="shared" si="22"/>
        <v>0000</v>
      </c>
      <c r="L103" s="32" t="str">
        <f t="shared" si="23"/>
        <v>140</v>
      </c>
      <c r="M103" s="26">
        <v>57001.35</v>
      </c>
      <c r="N103" s="26">
        <v>30464.48</v>
      </c>
      <c r="O103" s="32">
        <f t="shared" si="24"/>
        <v>53.4</v>
      </c>
    </row>
    <row r="104" spans="3:15" customFormat="1" ht="55.2" x14ac:dyDescent="0.3">
      <c r="C104" s="7" t="s">
        <v>236</v>
      </c>
      <c r="D104" s="5" t="s">
        <v>262</v>
      </c>
      <c r="E104" s="30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4" s="32" t="str">
        <f t="shared" si="17"/>
        <v>1</v>
      </c>
      <c r="G104" s="32" t="str">
        <f t="shared" si="18"/>
        <v>16</v>
      </c>
      <c r="H104" s="32" t="str">
        <f t="shared" si="19"/>
        <v>01</v>
      </c>
      <c r="I104" s="32" t="str">
        <f t="shared" si="20"/>
        <v>073</v>
      </c>
      <c r="J104" s="32" t="str">
        <f t="shared" si="21"/>
        <v>01</v>
      </c>
      <c r="K104" s="32" t="str">
        <f t="shared" si="22"/>
        <v>0000</v>
      </c>
      <c r="L104" s="32" t="str">
        <f t="shared" si="23"/>
        <v>140</v>
      </c>
      <c r="M104" s="26">
        <v>57000</v>
      </c>
      <c r="N104" s="26">
        <v>30380.58</v>
      </c>
      <c r="O104" s="32">
        <f t="shared" si="24"/>
        <v>53.3</v>
      </c>
    </row>
    <row r="105" spans="3:15" customFormat="1" ht="69" x14ac:dyDescent="0.3">
      <c r="C105" s="7" t="s">
        <v>313</v>
      </c>
      <c r="D105" s="5" t="s">
        <v>314</v>
      </c>
      <c r="E105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5" s="32" t="str">
        <f t="shared" si="17"/>
        <v>1</v>
      </c>
      <c r="G105" s="32" t="str">
        <f t="shared" si="18"/>
        <v>16</v>
      </c>
      <c r="H105" s="32" t="str">
        <f t="shared" si="19"/>
        <v>01</v>
      </c>
      <c r="I105" s="32" t="str">
        <f t="shared" si="20"/>
        <v>074</v>
      </c>
      <c r="J105" s="32" t="str">
        <f t="shared" si="21"/>
        <v>01</v>
      </c>
      <c r="K105" s="32" t="str">
        <f t="shared" si="22"/>
        <v>0000</v>
      </c>
      <c r="L105" s="32" t="str">
        <f t="shared" si="23"/>
        <v>140</v>
      </c>
      <c r="M105" s="26">
        <v>1.35</v>
      </c>
      <c r="N105" s="26">
        <v>83.9</v>
      </c>
      <c r="O105" s="32">
        <f t="shared" si="24"/>
        <v>6214.8</v>
      </c>
    </row>
    <row r="106" spans="3:15" customFormat="1" ht="55.2" x14ac:dyDescent="0.3">
      <c r="C106" s="7" t="s">
        <v>237</v>
      </c>
      <c r="D106" s="5" t="s">
        <v>263</v>
      </c>
      <c r="E106" s="30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32" t="str">
        <f t="shared" si="17"/>
        <v>1</v>
      </c>
      <c r="G106" s="32" t="str">
        <f t="shared" si="18"/>
        <v>16</v>
      </c>
      <c r="H106" s="32" t="str">
        <f t="shared" si="19"/>
        <v>01</v>
      </c>
      <c r="I106" s="32" t="str">
        <f t="shared" si="20"/>
        <v>080</v>
      </c>
      <c r="J106" s="32" t="str">
        <f t="shared" si="21"/>
        <v>01</v>
      </c>
      <c r="K106" s="32" t="str">
        <f t="shared" si="22"/>
        <v>0000</v>
      </c>
      <c r="L106" s="32" t="str">
        <f t="shared" si="23"/>
        <v>140</v>
      </c>
      <c r="M106" s="26">
        <v>17100</v>
      </c>
      <c r="N106" s="26">
        <v>4000</v>
      </c>
      <c r="O106" s="32">
        <f t="shared" si="24"/>
        <v>23.4</v>
      </c>
    </row>
    <row r="107" spans="3:15" customFormat="1" ht="69" x14ac:dyDescent="0.3">
      <c r="C107" s="7" t="s">
        <v>238</v>
      </c>
      <c r="D107" s="5" t="s">
        <v>264</v>
      </c>
      <c r="E107" s="30" t="str">
        <f>C105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7" s="32" t="str">
        <f t="shared" si="17"/>
        <v>1</v>
      </c>
      <c r="G107" s="32" t="str">
        <f t="shared" si="18"/>
        <v>16</v>
      </c>
      <c r="H107" s="32" t="str">
        <f t="shared" si="19"/>
        <v>01</v>
      </c>
      <c r="I107" s="32" t="str">
        <f t="shared" si="20"/>
        <v>083</v>
      </c>
      <c r="J107" s="32" t="str">
        <f t="shared" si="21"/>
        <v>01</v>
      </c>
      <c r="K107" s="32" t="str">
        <f t="shared" si="22"/>
        <v>0000</v>
      </c>
      <c r="L107" s="32" t="str">
        <f t="shared" si="23"/>
        <v>140</v>
      </c>
      <c r="M107" s="26">
        <v>17100</v>
      </c>
      <c r="N107" s="26">
        <v>4000</v>
      </c>
      <c r="O107" s="32">
        <f t="shared" si="24"/>
        <v>23.4</v>
      </c>
    </row>
    <row r="108" spans="3:15" customFormat="1" ht="82.8" x14ac:dyDescent="0.3">
      <c r="C108" s="7" t="s">
        <v>297</v>
      </c>
      <c r="D108" s="5" t="s">
        <v>298</v>
      </c>
      <c r="E108" s="30" t="str">
        <f>C:C</f>
        <v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F108" s="32" t="str">
        <f t="shared" si="17"/>
        <v>1</v>
      </c>
      <c r="G108" s="32" t="str">
        <f t="shared" si="18"/>
        <v>16</v>
      </c>
      <c r="H108" s="32" t="str">
        <f t="shared" si="19"/>
        <v>01</v>
      </c>
      <c r="I108" s="32" t="str">
        <f t="shared" si="20"/>
        <v>093</v>
      </c>
      <c r="J108" s="32" t="str">
        <f t="shared" si="21"/>
        <v>01</v>
      </c>
      <c r="K108" s="32" t="str">
        <f t="shared" si="22"/>
        <v>0000</v>
      </c>
      <c r="L108" s="32" t="str">
        <f t="shared" si="23"/>
        <v>140</v>
      </c>
      <c r="M108" s="26">
        <v>8300</v>
      </c>
      <c r="N108" s="26">
        <v>50000</v>
      </c>
      <c r="O108" s="32">
        <f t="shared" si="24"/>
        <v>602.4</v>
      </c>
    </row>
    <row r="109" spans="3:15" customFormat="1" ht="55.2" x14ac:dyDescent="0.3">
      <c r="C109" s="7" t="s">
        <v>239</v>
      </c>
      <c r="D109" s="5" t="s">
        <v>265</v>
      </c>
      <c r="E109" s="30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9" s="32" t="str">
        <f t="shared" si="17"/>
        <v>1</v>
      </c>
      <c r="G109" s="32" t="str">
        <f t="shared" si="18"/>
        <v>16</v>
      </c>
      <c r="H109" s="32" t="str">
        <f t="shared" si="19"/>
        <v>01</v>
      </c>
      <c r="I109" s="32" t="str">
        <f t="shared" si="20"/>
        <v>130</v>
      </c>
      <c r="J109" s="32" t="str">
        <f t="shared" si="21"/>
        <v>01</v>
      </c>
      <c r="K109" s="32" t="str">
        <f t="shared" si="22"/>
        <v>0000</v>
      </c>
      <c r="L109" s="32" t="str">
        <f t="shared" si="23"/>
        <v>140</v>
      </c>
      <c r="M109" s="26">
        <v>7500</v>
      </c>
      <c r="N109" s="26">
        <v>3000</v>
      </c>
      <c r="O109" s="32">
        <f t="shared" si="24"/>
        <v>40</v>
      </c>
    </row>
    <row r="110" spans="3:15" customFormat="1" ht="82.8" x14ac:dyDescent="0.3">
      <c r="C110" s="7" t="s">
        <v>240</v>
      </c>
      <c r="D110" s="5" t="s">
        <v>266</v>
      </c>
      <c r="E110" s="30" t="str">
        <f>C107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110" s="32" t="str">
        <f t="shared" si="17"/>
        <v>1</v>
      </c>
      <c r="G110" s="32" t="str">
        <f t="shared" si="18"/>
        <v>16</v>
      </c>
      <c r="H110" s="32" t="str">
        <f t="shared" si="19"/>
        <v>01</v>
      </c>
      <c r="I110" s="32" t="str">
        <f t="shared" si="20"/>
        <v>133</v>
      </c>
      <c r="J110" s="32" t="str">
        <f t="shared" si="21"/>
        <v>01</v>
      </c>
      <c r="K110" s="32" t="str">
        <f t="shared" si="22"/>
        <v>0000</v>
      </c>
      <c r="L110" s="32" t="str">
        <f t="shared" si="23"/>
        <v>140</v>
      </c>
      <c r="M110" s="26">
        <v>7500</v>
      </c>
      <c r="N110" s="26">
        <v>3000</v>
      </c>
      <c r="O110" s="32">
        <f t="shared" si="24"/>
        <v>40</v>
      </c>
    </row>
    <row r="111" spans="3:15" customFormat="1" ht="69" x14ac:dyDescent="0.3">
      <c r="C111" s="7" t="s">
        <v>241</v>
      </c>
      <c r="D111" s="5" t="s">
        <v>267</v>
      </c>
      <c r="E111" s="30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1" s="32" t="str">
        <f t="shared" ref="F111:F130" si="25">MID(D111,4,1)</f>
        <v>1</v>
      </c>
      <c r="G111" s="32" t="str">
        <f t="shared" ref="G111:G130" si="26">MID(D111,5,2)</f>
        <v>16</v>
      </c>
      <c r="H111" s="32" t="str">
        <f t="shared" ref="H111:H130" si="27">MID(D111,7,2)</f>
        <v>01</v>
      </c>
      <c r="I111" s="32" t="str">
        <f t="shared" ref="I111:I130" si="28">MID(D111,9,3)</f>
        <v>140</v>
      </c>
      <c r="J111" s="32" t="str">
        <f t="shared" ref="J111:J130" si="29">MID(D111,12,2)</f>
        <v>01</v>
      </c>
      <c r="K111" s="32" t="str">
        <f t="shared" ref="K111:K130" si="30">MID(D111,14,4)</f>
        <v>0000</v>
      </c>
      <c r="L111" s="32" t="str">
        <f t="shared" ref="L111:L130" si="31">MID(D111,18,3)</f>
        <v>140</v>
      </c>
      <c r="M111" s="26">
        <v>24000</v>
      </c>
      <c r="N111" s="26">
        <v>30000</v>
      </c>
      <c r="O111" s="32">
        <f t="shared" ref="O111:O130" si="32">IF(OR(ISBLANK(M111),M111=0),,ROUND(N111/M111*100,1))</f>
        <v>125</v>
      </c>
    </row>
    <row r="112" spans="3:15" customFormat="1" ht="55.2" x14ac:dyDescent="0.3">
      <c r="C112" s="7" t="s">
        <v>242</v>
      </c>
      <c r="D112" s="5" t="s">
        <v>268</v>
      </c>
      <c r="E112" s="30" t="str">
        <f>C109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12" s="32" t="str">
        <f t="shared" si="25"/>
        <v>1</v>
      </c>
      <c r="G112" s="32" t="str">
        <f t="shared" si="26"/>
        <v>16</v>
      </c>
      <c r="H112" s="32" t="str">
        <f t="shared" si="27"/>
        <v>01</v>
      </c>
      <c r="I112" s="32" t="str">
        <f t="shared" si="28"/>
        <v>143</v>
      </c>
      <c r="J112" s="32" t="str">
        <f t="shared" si="29"/>
        <v>01</v>
      </c>
      <c r="K112" s="32" t="str">
        <f t="shared" si="30"/>
        <v>0000</v>
      </c>
      <c r="L112" s="32" t="str">
        <f t="shared" si="31"/>
        <v>140</v>
      </c>
      <c r="M112" s="26">
        <v>24000</v>
      </c>
      <c r="N112" s="26">
        <v>30000</v>
      </c>
      <c r="O112" s="32">
        <f t="shared" si="32"/>
        <v>125</v>
      </c>
    </row>
    <row r="113" spans="3:15" customFormat="1" ht="69" x14ac:dyDescent="0.3">
      <c r="C113" s="7" t="s">
        <v>243</v>
      </c>
      <c r="D113" s="5" t="s">
        <v>269</v>
      </c>
      <c r="E113" s="30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3" s="32" t="str">
        <f t="shared" si="25"/>
        <v>1</v>
      </c>
      <c r="G113" s="32" t="str">
        <f t="shared" si="26"/>
        <v>16</v>
      </c>
      <c r="H113" s="32" t="str">
        <f t="shared" si="27"/>
        <v>01</v>
      </c>
      <c r="I113" s="32" t="str">
        <f t="shared" si="28"/>
        <v>150</v>
      </c>
      <c r="J113" s="32" t="str">
        <f t="shared" si="29"/>
        <v>01</v>
      </c>
      <c r="K113" s="32" t="str">
        <f t="shared" si="30"/>
        <v>0000</v>
      </c>
      <c r="L113" s="32" t="str">
        <f t="shared" si="31"/>
        <v>140</v>
      </c>
      <c r="M113" s="26">
        <v>1200</v>
      </c>
      <c r="N113" s="26">
        <v>300</v>
      </c>
      <c r="O113" s="32">
        <f t="shared" si="32"/>
        <v>25</v>
      </c>
    </row>
    <row r="114" spans="3:15" customFormat="1" ht="69" x14ac:dyDescent="0.3">
      <c r="C114" s="7" t="s">
        <v>244</v>
      </c>
      <c r="D114" s="5" t="s">
        <v>270</v>
      </c>
      <c r="E114" s="30" t="str">
        <f>C111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4" s="32" t="str">
        <f t="shared" si="25"/>
        <v>1</v>
      </c>
      <c r="G114" s="32" t="str">
        <f t="shared" si="26"/>
        <v>16</v>
      </c>
      <c r="H114" s="32" t="str">
        <f t="shared" si="27"/>
        <v>01</v>
      </c>
      <c r="I114" s="32" t="str">
        <f t="shared" si="28"/>
        <v>153</v>
      </c>
      <c r="J114" s="32" t="str">
        <f t="shared" si="29"/>
        <v>01</v>
      </c>
      <c r="K114" s="32" t="str">
        <f t="shared" si="30"/>
        <v>0000</v>
      </c>
      <c r="L114" s="32" t="str">
        <f t="shared" si="31"/>
        <v>140</v>
      </c>
      <c r="M114" s="26">
        <v>1200</v>
      </c>
      <c r="N114" s="26">
        <v>300</v>
      </c>
      <c r="O114" s="32">
        <f t="shared" si="32"/>
        <v>25</v>
      </c>
    </row>
    <row r="115" spans="3:15" customFormat="1" ht="55.2" x14ac:dyDescent="0.3">
      <c r="C115" s="7" t="s">
        <v>245</v>
      </c>
      <c r="D115" s="5" t="s">
        <v>271</v>
      </c>
      <c r="E115" s="30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5" s="32" t="str">
        <f t="shared" si="25"/>
        <v>1</v>
      </c>
      <c r="G115" s="32" t="str">
        <f t="shared" si="26"/>
        <v>16</v>
      </c>
      <c r="H115" s="32" t="str">
        <f t="shared" si="27"/>
        <v>01</v>
      </c>
      <c r="I115" s="32" t="str">
        <f t="shared" si="28"/>
        <v>170</v>
      </c>
      <c r="J115" s="32" t="str">
        <f t="shared" si="29"/>
        <v>01</v>
      </c>
      <c r="K115" s="32" t="str">
        <f t="shared" si="30"/>
        <v>0000</v>
      </c>
      <c r="L115" s="32" t="str">
        <f t="shared" si="31"/>
        <v>140</v>
      </c>
      <c r="M115" s="26">
        <v>6000</v>
      </c>
      <c r="N115" s="26">
        <v>18569.259999999998</v>
      </c>
      <c r="O115" s="32">
        <f t="shared" si="32"/>
        <v>309.5</v>
      </c>
    </row>
    <row r="116" spans="3:15" customFormat="1" ht="69" x14ac:dyDescent="0.3">
      <c r="C116" s="7" t="s">
        <v>246</v>
      </c>
      <c r="D116" s="5" t="s">
        <v>272</v>
      </c>
      <c r="E116" s="30" t="str">
        <f>C113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6" s="32" t="str">
        <f t="shared" si="25"/>
        <v>1</v>
      </c>
      <c r="G116" s="32" t="str">
        <f t="shared" si="26"/>
        <v>16</v>
      </c>
      <c r="H116" s="32" t="str">
        <f t="shared" si="27"/>
        <v>01</v>
      </c>
      <c r="I116" s="32" t="str">
        <f t="shared" si="28"/>
        <v>173</v>
      </c>
      <c r="J116" s="32" t="str">
        <f t="shared" si="29"/>
        <v>01</v>
      </c>
      <c r="K116" s="32" t="str">
        <f t="shared" si="30"/>
        <v>0000</v>
      </c>
      <c r="L116" s="32" t="str">
        <f t="shared" si="31"/>
        <v>140</v>
      </c>
      <c r="M116" s="26">
        <v>6000</v>
      </c>
      <c r="N116" s="26">
        <v>18569.259999999998</v>
      </c>
      <c r="O116" s="32">
        <f t="shared" si="32"/>
        <v>309.5</v>
      </c>
    </row>
    <row r="117" spans="3:15" customFormat="1" ht="55.2" x14ac:dyDescent="0.3">
      <c r="C117" s="7" t="s">
        <v>247</v>
      </c>
      <c r="D117" s="5" t="s">
        <v>273</v>
      </c>
      <c r="E117" s="30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7" s="32" t="str">
        <f t="shared" si="25"/>
        <v>1</v>
      </c>
      <c r="G117" s="32" t="str">
        <f t="shared" si="26"/>
        <v>16</v>
      </c>
      <c r="H117" s="32" t="str">
        <f t="shared" si="27"/>
        <v>01</v>
      </c>
      <c r="I117" s="32" t="str">
        <f t="shared" si="28"/>
        <v>190</v>
      </c>
      <c r="J117" s="32" t="str">
        <f t="shared" si="29"/>
        <v>01</v>
      </c>
      <c r="K117" s="32" t="str">
        <f t="shared" si="30"/>
        <v>0000</v>
      </c>
      <c r="L117" s="32" t="str">
        <f t="shared" si="31"/>
        <v>140</v>
      </c>
      <c r="M117" s="26">
        <v>20200</v>
      </c>
      <c r="N117" s="26">
        <v>18700</v>
      </c>
      <c r="O117" s="32">
        <f t="shared" si="32"/>
        <v>92.6</v>
      </c>
    </row>
    <row r="118" spans="3:15" customFormat="1" ht="55.2" x14ac:dyDescent="0.3">
      <c r="C118" s="7" t="s">
        <v>248</v>
      </c>
      <c r="D118" s="5" t="s">
        <v>274</v>
      </c>
      <c r="E118" s="30" t="str">
        <f>C115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8" s="32" t="str">
        <f t="shared" si="25"/>
        <v>1</v>
      </c>
      <c r="G118" s="32" t="str">
        <f t="shared" si="26"/>
        <v>16</v>
      </c>
      <c r="H118" s="32" t="str">
        <f t="shared" si="27"/>
        <v>01</v>
      </c>
      <c r="I118" s="32" t="str">
        <f t="shared" si="28"/>
        <v>193</v>
      </c>
      <c r="J118" s="32" t="str">
        <f t="shared" si="29"/>
        <v>01</v>
      </c>
      <c r="K118" s="32" t="str">
        <f t="shared" si="30"/>
        <v>0000</v>
      </c>
      <c r="L118" s="32" t="str">
        <f t="shared" si="31"/>
        <v>140</v>
      </c>
      <c r="M118" s="26">
        <v>20200</v>
      </c>
      <c r="N118" s="26">
        <v>18700</v>
      </c>
      <c r="O118" s="32">
        <f t="shared" si="32"/>
        <v>92.6</v>
      </c>
    </row>
    <row r="119" spans="3:15" customFormat="1" ht="69" x14ac:dyDescent="0.3">
      <c r="C119" s="7" t="s">
        <v>249</v>
      </c>
      <c r="D119" s="5" t="s">
        <v>275</v>
      </c>
      <c r="E119" s="30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9" s="32" t="str">
        <f t="shared" si="25"/>
        <v>1</v>
      </c>
      <c r="G119" s="32" t="str">
        <f t="shared" si="26"/>
        <v>16</v>
      </c>
      <c r="H119" s="32" t="str">
        <f t="shared" si="27"/>
        <v>01</v>
      </c>
      <c r="I119" s="32" t="str">
        <f t="shared" si="28"/>
        <v>200</v>
      </c>
      <c r="J119" s="32" t="str">
        <f t="shared" si="29"/>
        <v>01</v>
      </c>
      <c r="K119" s="32" t="str">
        <f t="shared" si="30"/>
        <v>0000</v>
      </c>
      <c r="L119" s="32" t="str">
        <f t="shared" si="31"/>
        <v>140</v>
      </c>
      <c r="M119" s="26">
        <v>162900</v>
      </c>
      <c r="N119" s="26">
        <v>232555.77</v>
      </c>
      <c r="O119" s="32">
        <f t="shared" si="32"/>
        <v>142.80000000000001</v>
      </c>
    </row>
    <row r="120" spans="3:15" customFormat="1" ht="55.2" x14ac:dyDescent="0.3">
      <c r="C120" s="7" t="s">
        <v>250</v>
      </c>
      <c r="D120" s="5" t="s">
        <v>276</v>
      </c>
      <c r="E120" s="30" t="str">
        <f>C117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20" s="32" t="str">
        <f t="shared" si="25"/>
        <v>1</v>
      </c>
      <c r="G120" s="32" t="str">
        <f t="shared" si="26"/>
        <v>16</v>
      </c>
      <c r="H120" s="32" t="str">
        <f t="shared" si="27"/>
        <v>01</v>
      </c>
      <c r="I120" s="32" t="str">
        <f t="shared" si="28"/>
        <v>203</v>
      </c>
      <c r="J120" s="32" t="str">
        <f t="shared" si="29"/>
        <v>01</v>
      </c>
      <c r="K120" s="32" t="str">
        <f t="shared" si="30"/>
        <v>0000</v>
      </c>
      <c r="L120" s="32" t="str">
        <f t="shared" si="31"/>
        <v>140</v>
      </c>
      <c r="M120" s="26">
        <v>162900</v>
      </c>
      <c r="N120" s="26">
        <v>232555.77</v>
      </c>
      <c r="O120" s="32">
        <f t="shared" si="32"/>
        <v>142.80000000000001</v>
      </c>
    </row>
    <row r="121" spans="3:15" customFormat="1" ht="82.8" x14ac:dyDescent="0.3">
      <c r="C121" s="7" t="s">
        <v>281</v>
      </c>
      <c r="D121" s="5" t="s">
        <v>283</v>
      </c>
      <c r="E121" s="30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1" s="32" t="str">
        <f t="shared" si="25"/>
        <v>1</v>
      </c>
      <c r="G121" s="32" t="str">
        <f t="shared" si="26"/>
        <v>16</v>
      </c>
      <c r="H121" s="32" t="str">
        <f t="shared" si="27"/>
        <v>07</v>
      </c>
      <c r="I121" s="32" t="str">
        <f t="shared" si="28"/>
        <v>090</v>
      </c>
      <c r="J121" s="32" t="str">
        <f t="shared" si="29"/>
        <v>00</v>
      </c>
      <c r="K121" s="32" t="str">
        <f t="shared" si="30"/>
        <v>0000</v>
      </c>
      <c r="L121" s="32" t="str">
        <f t="shared" si="31"/>
        <v>140</v>
      </c>
      <c r="M121" s="26">
        <v>101763.36</v>
      </c>
      <c r="N121" s="26">
        <v>105101.39</v>
      </c>
      <c r="O121" s="32">
        <f t="shared" si="32"/>
        <v>103.3</v>
      </c>
    </row>
    <row r="122" spans="3:15" customFormat="1" ht="69" x14ac:dyDescent="0.3">
      <c r="C122" s="7" t="s">
        <v>282</v>
      </c>
      <c r="D122" s="5" t="s">
        <v>284</v>
      </c>
      <c r="E122" s="30" t="str">
        <f>C119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22" s="32" t="str">
        <f t="shared" si="25"/>
        <v>1</v>
      </c>
      <c r="G122" s="32" t="str">
        <f t="shared" si="26"/>
        <v>16</v>
      </c>
      <c r="H122" s="32" t="str">
        <f t="shared" si="27"/>
        <v>07</v>
      </c>
      <c r="I122" s="32" t="str">
        <f t="shared" si="28"/>
        <v>090</v>
      </c>
      <c r="J122" s="32" t="str">
        <f t="shared" si="29"/>
        <v>05</v>
      </c>
      <c r="K122" s="32" t="str">
        <f t="shared" si="30"/>
        <v>0000</v>
      </c>
      <c r="L122" s="32" t="str">
        <f t="shared" si="31"/>
        <v>140</v>
      </c>
      <c r="M122" s="26">
        <v>101763.36</v>
      </c>
      <c r="N122" s="26">
        <v>105101.39</v>
      </c>
      <c r="O122" s="32">
        <f t="shared" si="32"/>
        <v>103.3</v>
      </c>
    </row>
    <row r="123" spans="3:15" customFormat="1" ht="27.6" x14ac:dyDescent="0.3">
      <c r="C123" s="7" t="s">
        <v>113</v>
      </c>
      <c r="D123" s="5" t="s">
        <v>119</v>
      </c>
      <c r="E123" s="30" t="str">
        <f>C:C</f>
        <v>Платежи в целях возмещения причиненного ущерба (убытков)</v>
      </c>
      <c r="F123" s="32" t="str">
        <f t="shared" si="25"/>
        <v>1</v>
      </c>
      <c r="G123" s="32" t="str">
        <f t="shared" si="26"/>
        <v>16</v>
      </c>
      <c r="H123" s="32" t="str">
        <f t="shared" si="27"/>
        <v>10</v>
      </c>
      <c r="I123" s="32" t="str">
        <f t="shared" si="28"/>
        <v>000</v>
      </c>
      <c r="J123" s="32" t="str">
        <f t="shared" si="29"/>
        <v>00</v>
      </c>
      <c r="K123" s="32" t="str">
        <f t="shared" si="30"/>
        <v>0000</v>
      </c>
      <c r="L123" s="32" t="str">
        <f t="shared" si="31"/>
        <v>140</v>
      </c>
      <c r="M123" s="26">
        <v>210756.01</v>
      </c>
      <c r="N123" s="26">
        <v>202235.49</v>
      </c>
      <c r="O123" s="32">
        <f t="shared" si="32"/>
        <v>96</v>
      </c>
    </row>
    <row r="124" spans="3:15" customFormat="1" ht="82.8" x14ac:dyDescent="0.3">
      <c r="C124" s="7" t="s">
        <v>289</v>
      </c>
      <c r="D124" s="5" t="s">
        <v>290</v>
      </c>
      <c r="E124" s="30" t="str">
        <f>C121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4" s="32" t="str">
        <f t="shared" si="25"/>
        <v>1</v>
      </c>
      <c r="G124" s="32" t="str">
        <f t="shared" si="26"/>
        <v>16</v>
      </c>
      <c r="H124" s="32" t="str">
        <f t="shared" si="27"/>
        <v>10</v>
      </c>
      <c r="I124" s="32" t="str">
        <f t="shared" si="28"/>
        <v>123</v>
      </c>
      <c r="J124" s="32" t="str">
        <f t="shared" si="29"/>
        <v>01</v>
      </c>
      <c r="K124" s="32" t="str">
        <f t="shared" si="30"/>
        <v>0000</v>
      </c>
      <c r="L124" s="32" t="str">
        <f t="shared" si="31"/>
        <v>140</v>
      </c>
      <c r="M124" s="26">
        <v>210756.01</v>
      </c>
      <c r="N124" s="26">
        <v>202235.49</v>
      </c>
      <c r="O124" s="32">
        <f t="shared" si="32"/>
        <v>96</v>
      </c>
    </row>
    <row r="125" spans="3:15" customFormat="1" ht="69" x14ac:dyDescent="0.3">
      <c r="C125" s="7" t="s">
        <v>251</v>
      </c>
      <c r="D125" s="5" t="s">
        <v>277</v>
      </c>
      <c r="E125" s="30" t="str">
        <f>C122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F125" s="32" t="str">
        <f t="shared" si="25"/>
        <v>1</v>
      </c>
      <c r="G125" s="32" t="str">
        <f t="shared" si="26"/>
        <v>16</v>
      </c>
      <c r="H125" s="32" t="str">
        <f t="shared" si="27"/>
        <v>10</v>
      </c>
      <c r="I125" s="32" t="str">
        <f t="shared" si="28"/>
        <v>129</v>
      </c>
      <c r="J125" s="32" t="str">
        <f t="shared" si="29"/>
        <v>01</v>
      </c>
      <c r="K125" s="32" t="str">
        <f t="shared" si="30"/>
        <v>0000</v>
      </c>
      <c r="L125" s="32" t="str">
        <f t="shared" si="31"/>
        <v>140</v>
      </c>
      <c r="M125" s="26">
        <v>0</v>
      </c>
      <c r="N125" s="26">
        <v>0</v>
      </c>
      <c r="O125" s="32">
        <f t="shared" si="32"/>
        <v>0</v>
      </c>
    </row>
    <row r="126" spans="3:15" customFormat="1" x14ac:dyDescent="0.3">
      <c r="C126" s="7" t="s">
        <v>114</v>
      </c>
      <c r="D126" s="5" t="s">
        <v>120</v>
      </c>
      <c r="E126" s="30" t="str">
        <f>C:C</f>
        <v>Платежи, уплачиваемые в целях возмещения вреда</v>
      </c>
      <c r="F126" s="32" t="str">
        <f t="shared" si="25"/>
        <v>1</v>
      </c>
      <c r="G126" s="32" t="str">
        <f t="shared" si="26"/>
        <v>16</v>
      </c>
      <c r="H126" s="32" t="str">
        <f t="shared" si="27"/>
        <v>11</v>
      </c>
      <c r="I126" s="32" t="str">
        <f t="shared" si="28"/>
        <v>000</v>
      </c>
      <c r="J126" s="32" t="str">
        <f t="shared" si="29"/>
        <v>01</v>
      </c>
      <c r="K126" s="32" t="str">
        <f t="shared" si="30"/>
        <v>0000</v>
      </c>
      <c r="L126" s="32" t="str">
        <f t="shared" si="31"/>
        <v>140</v>
      </c>
      <c r="M126" s="26">
        <v>320000</v>
      </c>
      <c r="N126" s="26">
        <v>440000</v>
      </c>
      <c r="O126" s="32">
        <f t="shared" si="32"/>
        <v>137.5</v>
      </c>
    </row>
    <row r="127" spans="3:15" customFormat="1" ht="69" x14ac:dyDescent="0.3">
      <c r="C127" s="7" t="s">
        <v>252</v>
      </c>
      <c r="D127" s="5" t="s">
        <v>278</v>
      </c>
      <c r="E127" s="30" t="str">
        <f>C124</f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27" s="32" t="str">
        <f t="shared" si="25"/>
        <v>1</v>
      </c>
      <c r="G127" s="32" t="str">
        <f t="shared" si="26"/>
        <v>16</v>
      </c>
      <c r="H127" s="32" t="str">
        <f t="shared" si="27"/>
        <v>11</v>
      </c>
      <c r="I127" s="32" t="str">
        <f t="shared" si="28"/>
        <v>050</v>
      </c>
      <c r="J127" s="32" t="str">
        <f t="shared" si="29"/>
        <v>01</v>
      </c>
      <c r="K127" s="32" t="str">
        <f t="shared" si="30"/>
        <v>0000</v>
      </c>
      <c r="L127" s="32" t="str">
        <f t="shared" si="31"/>
        <v>140</v>
      </c>
      <c r="M127" s="26">
        <v>320000</v>
      </c>
      <c r="N127" s="26">
        <v>440000</v>
      </c>
      <c r="O127" s="32">
        <f t="shared" si="32"/>
        <v>137.5</v>
      </c>
    </row>
    <row r="128" spans="3:15" customFormat="1" x14ac:dyDescent="0.3">
      <c r="C128" s="7" t="s">
        <v>291</v>
      </c>
      <c r="D128" s="5" t="s">
        <v>294</v>
      </c>
      <c r="E128" s="30" t="str">
        <f>C:C</f>
        <v>ПРОЧИЕ НЕНАЛОГОВЫЕ ДОХОДЫ</v>
      </c>
      <c r="F128" s="32" t="str">
        <f t="shared" si="25"/>
        <v>1</v>
      </c>
      <c r="G128" s="32" t="str">
        <f t="shared" si="26"/>
        <v>17</v>
      </c>
      <c r="H128" s="32" t="str">
        <f t="shared" si="27"/>
        <v>00</v>
      </c>
      <c r="I128" s="32" t="str">
        <f t="shared" si="28"/>
        <v>000</v>
      </c>
      <c r="J128" s="32" t="str">
        <f t="shared" si="29"/>
        <v>00</v>
      </c>
      <c r="K128" s="32" t="str">
        <f t="shared" si="30"/>
        <v>0000</v>
      </c>
      <c r="L128" s="32" t="str">
        <f t="shared" si="31"/>
        <v>000</v>
      </c>
      <c r="M128" s="26">
        <v>50000</v>
      </c>
      <c r="N128" s="26">
        <v>0</v>
      </c>
      <c r="O128" s="32">
        <f t="shared" si="32"/>
        <v>0</v>
      </c>
    </row>
    <row r="129" spans="2:15" customFormat="1" x14ac:dyDescent="0.3">
      <c r="C129" s="7" t="s">
        <v>292</v>
      </c>
      <c r="D129" s="5" t="s">
        <v>295</v>
      </c>
      <c r="E129" s="30" t="str">
        <f>C:C</f>
        <v>Прочие неналоговые доходы</v>
      </c>
      <c r="F129" s="32" t="str">
        <f t="shared" si="25"/>
        <v>1</v>
      </c>
      <c r="G129" s="32" t="str">
        <f t="shared" si="26"/>
        <v>17</v>
      </c>
      <c r="H129" s="32" t="str">
        <f t="shared" si="27"/>
        <v>05</v>
      </c>
      <c r="I129" s="32" t="str">
        <f t="shared" si="28"/>
        <v>000</v>
      </c>
      <c r="J129" s="32" t="str">
        <f t="shared" si="29"/>
        <v>00</v>
      </c>
      <c r="K129" s="32" t="str">
        <f t="shared" si="30"/>
        <v>0000</v>
      </c>
      <c r="L129" s="32" t="str">
        <f t="shared" si="31"/>
        <v>180</v>
      </c>
      <c r="M129" s="26">
        <v>50000</v>
      </c>
      <c r="N129" s="26">
        <v>0</v>
      </c>
      <c r="O129" s="32">
        <f t="shared" si="32"/>
        <v>0</v>
      </c>
    </row>
    <row r="130" spans="2:15" customFormat="1" ht="27.6" x14ac:dyDescent="0.3">
      <c r="C130" s="7" t="s">
        <v>293</v>
      </c>
      <c r="D130" s="5" t="s">
        <v>296</v>
      </c>
      <c r="E130" s="30" t="str">
        <f>C:C</f>
        <v>Прочие неналоговые доходы бюджетов муниципальных районов</v>
      </c>
      <c r="F130" s="32" t="str">
        <f t="shared" si="25"/>
        <v>1</v>
      </c>
      <c r="G130" s="32" t="str">
        <f t="shared" si="26"/>
        <v>17</v>
      </c>
      <c r="H130" s="32" t="str">
        <f t="shared" si="27"/>
        <v>05</v>
      </c>
      <c r="I130" s="32" t="str">
        <f t="shared" si="28"/>
        <v>050</v>
      </c>
      <c r="J130" s="32" t="str">
        <f t="shared" si="29"/>
        <v>05</v>
      </c>
      <c r="K130" s="32" t="str">
        <f t="shared" si="30"/>
        <v>0000</v>
      </c>
      <c r="L130" s="32" t="str">
        <f t="shared" si="31"/>
        <v>180</v>
      </c>
      <c r="M130" s="26">
        <v>50000</v>
      </c>
      <c r="N130" s="26">
        <v>0</v>
      </c>
      <c r="O130" s="32">
        <f t="shared" si="32"/>
        <v>0</v>
      </c>
    </row>
    <row r="131" spans="2:15" customFormat="1" x14ac:dyDescent="0.3">
      <c r="C131" s="17"/>
      <c r="E131" s="21"/>
    </row>
    <row r="132" spans="2:15" customFormat="1" x14ac:dyDescent="0.3">
      <c r="C132" s="1"/>
    </row>
    <row r="133" spans="2:15" customFormat="1" x14ac:dyDescent="0.3">
      <c r="C133" s="1" t="s">
        <v>343</v>
      </c>
    </row>
    <row r="134" spans="2:15" customFormat="1" x14ac:dyDescent="0.3">
      <c r="C134" s="1" t="s">
        <v>344</v>
      </c>
    </row>
    <row r="135" spans="2:15" customFormat="1" x14ac:dyDescent="0.3">
      <c r="C135" s="1" t="s">
        <v>345</v>
      </c>
    </row>
    <row r="136" spans="2:15" customFormat="1" x14ac:dyDescent="0.3">
      <c r="C136" s="1" t="s">
        <v>346</v>
      </c>
    </row>
    <row r="137" spans="2:15" customFormat="1" x14ac:dyDescent="0.3">
      <c r="C137" s="1" t="s">
        <v>96</v>
      </c>
    </row>
    <row r="138" spans="2:15" customFormat="1" x14ac:dyDescent="0.3">
      <c r="C138" s="1" t="s">
        <v>347</v>
      </c>
    </row>
    <row r="139" spans="2:15" x14ac:dyDescent="0.3">
      <c r="B139"/>
    </row>
    <row r="140" spans="2:15" x14ac:dyDescent="0.3">
      <c r="B140"/>
    </row>
    <row r="141" spans="2:15" x14ac:dyDescent="0.3">
      <c r="B141"/>
    </row>
    <row r="142" spans="2:15" x14ac:dyDescent="0.3">
      <c r="B142"/>
    </row>
    <row r="143" spans="2:15" x14ac:dyDescent="0.3">
      <c r="B143"/>
    </row>
    <row r="144" spans="2:15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  <row r="578" spans="2:2" x14ac:dyDescent="0.3">
      <c r="B578"/>
    </row>
    <row r="579" spans="2:2" x14ac:dyDescent="0.3">
      <c r="B579"/>
    </row>
    <row r="580" spans="2:2" x14ac:dyDescent="0.3">
      <c r="B580"/>
    </row>
    <row r="581" spans="2:2" x14ac:dyDescent="0.3">
      <c r="B581"/>
    </row>
    <row r="582" spans="2:2" x14ac:dyDescent="0.3">
      <c r="B582"/>
    </row>
  </sheetData>
  <sheetProtection password="AFF0" sheet="1" objects="1" scenarios="1" formatCells="0" formatColumns="0" formatRows="0" deleteColumns="0" deleteRows="0"/>
  <protectedRanges>
    <protectedRange sqref="E15:E130" name="krista_tf_1089_0_0"/>
    <protectedRange sqref="F15:F130" name="krista_tf_2_0_0"/>
    <protectedRange sqref="G15:G130" name="krista_tf_3_0_0"/>
    <protectedRange sqref="H15:H130" name="krista_tf_4_0_0"/>
    <protectedRange sqref="I15:I130" name="krista_tf_5_0_0"/>
    <protectedRange sqref="J15:J130" name="krista_tf_6_0_0"/>
    <protectedRange sqref="K15:K130" name="krista_tf_7_0_0"/>
    <protectedRange sqref="L15:L130" name="krista_tf_8_0_0"/>
    <protectedRange sqref="O15:O130" name="krista_tf_9_0_0"/>
  </protectedRanges>
  <mergeCells count="15">
    <mergeCell ref="E8:O8"/>
    <mergeCell ref="N1:O1"/>
    <mergeCell ref="M2:O2"/>
    <mergeCell ref="M3:O3"/>
    <mergeCell ref="M4:O4"/>
    <mergeCell ref="E7:O7"/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" header="0" footer="0"/>
  <pageSetup paperSize="9" scale="59" fitToHeight="5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10"/>
  <sheetViews>
    <sheetView topLeftCell="E1" zoomScaleNormal="100" workbookViewId="0">
      <selection activeCell="M4" sqref="M4:O4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4" customWidth="1"/>
    <col min="6" max="6" width="7.4414062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44140625" style="2" customWidth="1"/>
    <col min="12" max="12" width="9.4414062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2"/>
      <c r="F1" s="11"/>
      <c r="G1" s="12"/>
      <c r="H1" s="12"/>
      <c r="I1" s="12"/>
      <c r="J1" s="12"/>
      <c r="K1" s="12"/>
      <c r="L1" s="12"/>
      <c r="M1" s="12"/>
      <c r="N1" s="44" t="s">
        <v>182</v>
      </c>
      <c r="O1" s="44"/>
    </row>
    <row r="2" spans="3:15" ht="18" x14ac:dyDescent="0.35">
      <c r="E2" s="22"/>
      <c r="F2" s="11"/>
      <c r="G2" s="12"/>
      <c r="H2" s="12"/>
      <c r="I2" s="12"/>
      <c r="J2" s="12"/>
      <c r="K2" s="12"/>
      <c r="L2" s="12"/>
      <c r="M2" s="44" t="s">
        <v>125</v>
      </c>
      <c r="N2" s="44"/>
      <c r="O2" s="44"/>
    </row>
    <row r="3" spans="3:15" ht="18" x14ac:dyDescent="0.35">
      <c r="E3" s="22"/>
      <c r="F3" s="11"/>
      <c r="G3" s="12"/>
      <c r="H3" s="12"/>
      <c r="I3" s="12"/>
      <c r="J3" s="12"/>
      <c r="K3" s="12"/>
      <c r="L3" s="12"/>
      <c r="M3" s="44" t="s">
        <v>126</v>
      </c>
      <c r="N3" s="44"/>
      <c r="O3" s="44"/>
    </row>
    <row r="4" spans="3:15" ht="18" x14ac:dyDescent="0.35">
      <c r="E4" s="22"/>
      <c r="F4" s="11"/>
      <c r="G4" s="12"/>
      <c r="H4" s="12"/>
      <c r="I4" s="12"/>
      <c r="J4" s="12"/>
      <c r="K4" s="12"/>
      <c r="L4" s="12"/>
      <c r="M4" s="44" t="s">
        <v>348</v>
      </c>
      <c r="N4" s="44"/>
      <c r="O4" s="44"/>
    </row>
    <row r="5" spans="3:15" ht="18" x14ac:dyDescent="0.35">
      <c r="E5" s="22"/>
      <c r="F5" s="11"/>
      <c r="G5" s="12"/>
      <c r="H5" s="12"/>
      <c r="I5" s="12"/>
      <c r="J5" s="12"/>
      <c r="K5" s="12"/>
      <c r="L5" s="12"/>
      <c r="M5" s="12"/>
      <c r="N5" s="12"/>
      <c r="O5" s="12"/>
    </row>
    <row r="6" spans="3:15" ht="18" x14ac:dyDescent="0.35">
      <c r="E6" s="22"/>
      <c r="F6" s="11"/>
      <c r="G6" s="12"/>
      <c r="H6" s="12"/>
      <c r="I6" s="12"/>
      <c r="J6" s="12"/>
      <c r="K6" s="12"/>
      <c r="L6" s="12"/>
      <c r="M6" s="12"/>
      <c r="N6" s="12"/>
      <c r="O6" s="12"/>
    </row>
    <row r="7" spans="3:15" ht="18" x14ac:dyDescent="0.35">
      <c r="E7" s="22"/>
      <c r="F7" s="11"/>
      <c r="G7" s="12"/>
      <c r="H7" s="12"/>
      <c r="I7" s="45" t="s">
        <v>127</v>
      </c>
      <c r="J7" s="45"/>
      <c r="K7" s="45"/>
      <c r="L7" s="12"/>
      <c r="M7" s="12"/>
      <c r="N7" s="12"/>
      <c r="O7" s="12"/>
    </row>
    <row r="8" spans="3:15" ht="18" x14ac:dyDescent="0.35">
      <c r="E8" s="43" t="s">
        <v>128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3:15" ht="18" x14ac:dyDescent="0.35">
      <c r="E9" s="33" t="s">
        <v>181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23"/>
      <c r="F10" s="14"/>
      <c r="G10" s="15"/>
      <c r="H10" s="15"/>
      <c r="I10" s="15"/>
      <c r="J10" s="15"/>
      <c r="K10" s="15"/>
      <c r="L10" s="15"/>
      <c r="M10" s="15"/>
      <c r="N10" s="15"/>
      <c r="O10" s="15"/>
    </row>
    <row r="11" spans="3:15" ht="18" x14ac:dyDescent="0.35">
      <c r="C11" s="8"/>
      <c r="D11" s="9"/>
      <c r="E11" s="34" t="s">
        <v>130</v>
      </c>
      <c r="F11" s="37" t="s">
        <v>131</v>
      </c>
      <c r="G11" s="38"/>
      <c r="H11" s="38"/>
      <c r="I11" s="38"/>
      <c r="J11" s="38"/>
      <c r="K11" s="38"/>
      <c r="L11" s="39"/>
      <c r="M11" s="37" t="s">
        <v>132</v>
      </c>
      <c r="N11" s="38"/>
      <c r="O11" s="39"/>
    </row>
    <row r="12" spans="3:15" ht="18" x14ac:dyDescent="0.35">
      <c r="C12" s="8"/>
      <c r="D12" s="9"/>
      <c r="E12" s="35"/>
      <c r="F12" s="37" t="s">
        <v>133</v>
      </c>
      <c r="G12" s="38"/>
      <c r="H12" s="38"/>
      <c r="I12" s="38"/>
      <c r="J12" s="39"/>
      <c r="K12" s="37" t="s">
        <v>134</v>
      </c>
      <c r="L12" s="39"/>
      <c r="M12" s="40" t="s">
        <v>135</v>
      </c>
      <c r="N12" s="40" t="s">
        <v>136</v>
      </c>
      <c r="O12" s="41" t="s">
        <v>137</v>
      </c>
    </row>
    <row r="13" spans="3:15" ht="54" x14ac:dyDescent="0.35">
      <c r="C13" s="8"/>
      <c r="D13" s="9"/>
      <c r="E13" s="36"/>
      <c r="F13" s="16" t="s">
        <v>138</v>
      </c>
      <c r="G13" s="16" t="s">
        <v>139</v>
      </c>
      <c r="H13" s="16" t="s">
        <v>140</v>
      </c>
      <c r="I13" s="16" t="s">
        <v>141</v>
      </c>
      <c r="J13" s="16" t="s">
        <v>142</v>
      </c>
      <c r="K13" s="16" t="s">
        <v>191</v>
      </c>
      <c r="L13" s="16" t="s">
        <v>144</v>
      </c>
      <c r="M13" s="40"/>
      <c r="N13" s="40"/>
      <c r="O13" s="42"/>
    </row>
    <row r="14" spans="3:15" customFormat="1" x14ac:dyDescent="0.3">
      <c r="C14" s="4" t="s">
        <v>121</v>
      </c>
      <c r="D14" s="4" t="s">
        <v>51</v>
      </c>
      <c r="E14" s="10">
        <v>1</v>
      </c>
      <c r="F14" s="27">
        <v>2</v>
      </c>
      <c r="G14" s="27">
        <v>3</v>
      </c>
      <c r="H14" s="27">
        <v>4</v>
      </c>
      <c r="I14" s="27">
        <v>5</v>
      </c>
      <c r="J14" s="27">
        <v>6</v>
      </c>
      <c r="K14" s="27">
        <v>7</v>
      </c>
      <c r="L14" s="27">
        <v>8</v>
      </c>
      <c r="M14" s="27" t="s">
        <v>122</v>
      </c>
      <c r="N14" s="27" t="s">
        <v>123</v>
      </c>
      <c r="O14" s="27">
        <v>11</v>
      </c>
    </row>
    <row r="15" spans="3:15" customFormat="1" x14ac:dyDescent="0.3">
      <c r="C15" s="7" t="s">
        <v>145</v>
      </c>
      <c r="D15" s="5" t="s">
        <v>163</v>
      </c>
      <c r="E15" s="31" t="str">
        <f t="shared" ref="E15:E58" si="0">C:C</f>
        <v>БЕЗВОЗМЕЗДНЫЕ ПОСТУПЛЕНИЯ</v>
      </c>
      <c r="F15" s="25" t="str">
        <f t="shared" ref="F15:F58" si="1">MID(D15,4,1)</f>
        <v>2</v>
      </c>
      <c r="G15" s="25" t="str">
        <f t="shared" ref="G15:G58" si="2">MID(D15,5,2)</f>
        <v>00</v>
      </c>
      <c r="H15" s="25" t="str">
        <f t="shared" ref="H15:H58" si="3">MID(D15,7,2)</f>
        <v>00</v>
      </c>
      <c r="I15" s="25" t="str">
        <f t="shared" ref="I15:I58" si="4">MID(D15,9,3)</f>
        <v>000</v>
      </c>
      <c r="J15" s="25" t="str">
        <f t="shared" ref="J15:J58" si="5">MID(D15,12,2)</f>
        <v>00</v>
      </c>
      <c r="K15" s="25" t="str">
        <f t="shared" ref="K15:K58" si="6">MID(D15,14,4)</f>
        <v>0000</v>
      </c>
      <c r="L15" s="25" t="str">
        <f t="shared" ref="L15:L58" si="7">MID(D15,18,3)</f>
        <v>000</v>
      </c>
      <c r="M15" s="26">
        <v>752412613.95000005</v>
      </c>
      <c r="N15" s="26">
        <v>370536640.63999999</v>
      </c>
      <c r="O15" s="28">
        <f t="shared" ref="O15:O58" si="8">IF(OR(ISBLANK(M15),M15=0),,ROUND(N15/M15*100,1))</f>
        <v>49.2</v>
      </c>
    </row>
    <row r="16" spans="3:15" customFormat="1" ht="41.4" x14ac:dyDescent="0.3">
      <c r="C16" s="7" t="s">
        <v>146</v>
      </c>
      <c r="D16" s="5" t="s">
        <v>164</v>
      </c>
      <c r="E16" s="31" t="str">
        <f t="shared" si="0"/>
        <v>БЕЗВОЗМЕЗДНЫЕ ПОСТУПЛЕНИЯ ОТ ДРУГИХ БЮДЖЕТОВ БЮДЖЕТНОЙ СИСТЕМЫ РОССИЙСКОЙ ФЕДЕРАЦИИ</v>
      </c>
      <c r="F16" s="25" t="str">
        <f t="shared" si="1"/>
        <v>2</v>
      </c>
      <c r="G16" s="25" t="str">
        <f t="shared" si="2"/>
        <v>02</v>
      </c>
      <c r="H16" s="25" t="str">
        <f t="shared" si="3"/>
        <v>00</v>
      </c>
      <c r="I16" s="25" t="str">
        <f t="shared" si="4"/>
        <v>000</v>
      </c>
      <c r="J16" s="25" t="str">
        <f t="shared" si="5"/>
        <v>00</v>
      </c>
      <c r="K16" s="25" t="str">
        <f t="shared" si="6"/>
        <v>0000</v>
      </c>
      <c r="L16" s="25" t="str">
        <f t="shared" si="7"/>
        <v>000</v>
      </c>
      <c r="M16" s="26">
        <v>752412613.95000005</v>
      </c>
      <c r="N16" s="26">
        <v>370491128.29000002</v>
      </c>
      <c r="O16" s="28">
        <f t="shared" si="8"/>
        <v>49.2</v>
      </c>
    </row>
    <row r="17" spans="3:15" customFormat="1" ht="27.6" x14ac:dyDescent="0.3">
      <c r="C17" s="7" t="s">
        <v>147</v>
      </c>
      <c r="D17" s="5" t="s">
        <v>165</v>
      </c>
      <c r="E17" s="31" t="str">
        <f t="shared" si="0"/>
        <v>Дотации бюджетам бюджетной системы Российской Федерации</v>
      </c>
      <c r="F17" s="25" t="str">
        <f t="shared" si="1"/>
        <v>2</v>
      </c>
      <c r="G17" s="25" t="str">
        <f t="shared" si="2"/>
        <v>02</v>
      </c>
      <c r="H17" s="25" t="str">
        <f t="shared" si="3"/>
        <v>10</v>
      </c>
      <c r="I17" s="25" t="str">
        <f t="shared" si="4"/>
        <v>000</v>
      </c>
      <c r="J17" s="25" t="str">
        <f t="shared" si="5"/>
        <v>00</v>
      </c>
      <c r="K17" s="25" t="str">
        <f t="shared" si="6"/>
        <v>0000</v>
      </c>
      <c r="L17" s="25" t="str">
        <f t="shared" si="7"/>
        <v>150</v>
      </c>
      <c r="M17" s="26">
        <v>206249960.15000001</v>
      </c>
      <c r="N17" s="26">
        <v>99382327.950000003</v>
      </c>
      <c r="O17" s="28">
        <f t="shared" si="8"/>
        <v>48.2</v>
      </c>
    </row>
    <row r="18" spans="3:15" customFormat="1" x14ac:dyDescent="0.3">
      <c r="C18" s="7" t="s">
        <v>148</v>
      </c>
      <c r="D18" s="5" t="s">
        <v>166</v>
      </c>
      <c r="E18" s="31" t="str">
        <f t="shared" si="0"/>
        <v>Дотации на выравнивание бюджетной обеспеченности</v>
      </c>
      <c r="F18" s="25" t="str">
        <f t="shared" si="1"/>
        <v>2</v>
      </c>
      <c r="G18" s="25" t="str">
        <f t="shared" si="2"/>
        <v>02</v>
      </c>
      <c r="H18" s="25" t="str">
        <f t="shared" si="3"/>
        <v>15</v>
      </c>
      <c r="I18" s="25" t="str">
        <f t="shared" si="4"/>
        <v>001</v>
      </c>
      <c r="J18" s="25" t="str">
        <f t="shared" si="5"/>
        <v>00</v>
      </c>
      <c r="K18" s="25" t="str">
        <f t="shared" si="6"/>
        <v>0000</v>
      </c>
      <c r="L18" s="25" t="str">
        <f t="shared" si="7"/>
        <v>150</v>
      </c>
      <c r="M18" s="26">
        <v>183751087</v>
      </c>
      <c r="N18" s="26">
        <v>90755667</v>
      </c>
      <c r="O18" s="28">
        <f t="shared" si="8"/>
        <v>49.4</v>
      </c>
    </row>
    <row r="19" spans="3:15" customFormat="1" ht="41.4" x14ac:dyDescent="0.3">
      <c r="C19" s="7" t="s">
        <v>149</v>
      </c>
      <c r="D19" s="5" t="s">
        <v>167</v>
      </c>
      <c r="E19" s="31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25" t="str">
        <f t="shared" si="1"/>
        <v>2</v>
      </c>
      <c r="G19" s="25" t="str">
        <f t="shared" si="2"/>
        <v>02</v>
      </c>
      <c r="H19" s="25" t="str">
        <f t="shared" si="3"/>
        <v>15</v>
      </c>
      <c r="I19" s="25" t="str">
        <f t="shared" si="4"/>
        <v>001</v>
      </c>
      <c r="J19" s="25" t="str">
        <f t="shared" si="5"/>
        <v>05</v>
      </c>
      <c r="K19" s="25" t="str">
        <f t="shared" si="6"/>
        <v>0000</v>
      </c>
      <c r="L19" s="25" t="str">
        <f t="shared" si="7"/>
        <v>150</v>
      </c>
      <c r="M19" s="26">
        <v>183751087</v>
      </c>
      <c r="N19" s="26">
        <v>90755667</v>
      </c>
      <c r="O19" s="28">
        <f t="shared" si="8"/>
        <v>49.4</v>
      </c>
    </row>
    <row r="20" spans="3:15" customFormat="1" ht="27.6" x14ac:dyDescent="0.3">
      <c r="C20" s="7" t="s">
        <v>183</v>
      </c>
      <c r="D20" s="5" t="s">
        <v>184</v>
      </c>
      <c r="E20" s="31" t="str">
        <f t="shared" si="0"/>
        <v>Дотации бюджетам на поддержку мер по обеспечению сбалансированности бюджетов</v>
      </c>
      <c r="F20" s="25" t="str">
        <f t="shared" si="1"/>
        <v>2</v>
      </c>
      <c r="G20" s="25" t="str">
        <f t="shared" si="2"/>
        <v>02</v>
      </c>
      <c r="H20" s="25" t="str">
        <f t="shared" si="3"/>
        <v>15</v>
      </c>
      <c r="I20" s="25" t="str">
        <f t="shared" si="4"/>
        <v>002</v>
      </c>
      <c r="J20" s="25" t="str">
        <f t="shared" si="5"/>
        <v>00</v>
      </c>
      <c r="K20" s="25" t="str">
        <f t="shared" si="6"/>
        <v>0000</v>
      </c>
      <c r="L20" s="25" t="str">
        <f t="shared" si="7"/>
        <v>150</v>
      </c>
      <c r="M20" s="26">
        <v>4002588.95</v>
      </c>
      <c r="N20" s="26">
        <v>4002588.95</v>
      </c>
      <c r="O20" s="28">
        <f t="shared" si="8"/>
        <v>100</v>
      </c>
    </row>
    <row r="21" spans="3:15" customFormat="1" ht="41.4" x14ac:dyDescent="0.3">
      <c r="C21" s="7" t="s">
        <v>315</v>
      </c>
      <c r="D21" s="5" t="s">
        <v>323</v>
      </c>
      <c r="E21" s="31" t="str">
        <f t="shared" si="0"/>
        <v>Дотации бюджетам муниципальных районов на поддержку мер по обеспечению сбалансированности бюджетов</v>
      </c>
      <c r="F21" s="25" t="str">
        <f t="shared" si="1"/>
        <v>2</v>
      </c>
      <c r="G21" s="25" t="str">
        <f t="shared" si="2"/>
        <v>02</v>
      </c>
      <c r="H21" s="25" t="str">
        <f t="shared" si="3"/>
        <v>15</v>
      </c>
      <c r="I21" s="25" t="str">
        <f t="shared" si="4"/>
        <v>002</v>
      </c>
      <c r="J21" s="25" t="str">
        <f t="shared" si="5"/>
        <v>05</v>
      </c>
      <c r="K21" s="25" t="str">
        <f t="shared" si="6"/>
        <v>0000</v>
      </c>
      <c r="L21" s="25" t="str">
        <f t="shared" si="7"/>
        <v>150</v>
      </c>
      <c r="M21" s="26">
        <v>4002588.95</v>
      </c>
      <c r="N21" s="26">
        <v>4002588.95</v>
      </c>
      <c r="O21" s="28">
        <f t="shared" si="8"/>
        <v>100</v>
      </c>
    </row>
    <row r="22" spans="3:15" customFormat="1" x14ac:dyDescent="0.3">
      <c r="C22" s="7" t="s">
        <v>337</v>
      </c>
      <c r="D22" s="5" t="s">
        <v>340</v>
      </c>
      <c r="E22" s="31" t="str">
        <f t="shared" si="0"/>
        <v>Прочие дотации</v>
      </c>
      <c r="F22" s="25" t="str">
        <f t="shared" si="1"/>
        <v>2</v>
      </c>
      <c r="G22" s="25" t="str">
        <f t="shared" si="2"/>
        <v>02</v>
      </c>
      <c r="H22" s="25" t="str">
        <f t="shared" si="3"/>
        <v>19</v>
      </c>
      <c r="I22" s="25" t="str">
        <f t="shared" si="4"/>
        <v>999</v>
      </c>
      <c r="J22" s="25" t="str">
        <f t="shared" si="5"/>
        <v>00</v>
      </c>
      <c r="K22" s="25" t="str">
        <f t="shared" si="6"/>
        <v>0000</v>
      </c>
      <c r="L22" s="25" t="str">
        <f t="shared" si="7"/>
        <v>150</v>
      </c>
      <c r="M22" s="26">
        <v>18496284.199999999</v>
      </c>
      <c r="N22" s="26">
        <v>4624072</v>
      </c>
      <c r="O22" s="28">
        <f t="shared" si="8"/>
        <v>25</v>
      </c>
    </row>
    <row r="23" spans="3:15" customFormat="1" x14ac:dyDescent="0.3">
      <c r="C23" s="7" t="s">
        <v>338</v>
      </c>
      <c r="D23" s="5" t="s">
        <v>341</v>
      </c>
      <c r="E23" s="31" t="str">
        <f t="shared" si="0"/>
        <v>Прочие дотации бюджетам муниципальных районов</v>
      </c>
      <c r="F23" s="25" t="str">
        <f t="shared" si="1"/>
        <v>2</v>
      </c>
      <c r="G23" s="25" t="str">
        <f t="shared" si="2"/>
        <v>02</v>
      </c>
      <c r="H23" s="25" t="str">
        <f t="shared" si="3"/>
        <v>19</v>
      </c>
      <c r="I23" s="25" t="str">
        <f t="shared" si="4"/>
        <v>999</v>
      </c>
      <c r="J23" s="25" t="str">
        <f t="shared" si="5"/>
        <v>05</v>
      </c>
      <c r="K23" s="25" t="str">
        <f t="shared" si="6"/>
        <v>0000</v>
      </c>
      <c r="L23" s="25" t="str">
        <f t="shared" si="7"/>
        <v>150</v>
      </c>
      <c r="M23" s="26">
        <v>18496284.199999999</v>
      </c>
      <c r="N23" s="26">
        <v>4624072</v>
      </c>
      <c r="O23" s="28">
        <f t="shared" si="8"/>
        <v>25</v>
      </c>
    </row>
    <row r="24" spans="3:15" customFormat="1" ht="27.6" x14ac:dyDescent="0.3">
      <c r="C24" s="7" t="s">
        <v>150</v>
      </c>
      <c r="D24" s="5" t="s">
        <v>168</v>
      </c>
      <c r="E24" s="31" t="str">
        <f t="shared" si="0"/>
        <v>Субсидии бюджетам бюджетной системы Российской Федерации (межбюджетные субсидии)</v>
      </c>
      <c r="F24" s="25" t="str">
        <f t="shared" si="1"/>
        <v>2</v>
      </c>
      <c r="G24" s="25" t="str">
        <f t="shared" si="2"/>
        <v>02</v>
      </c>
      <c r="H24" s="25" t="str">
        <f t="shared" si="3"/>
        <v>20</v>
      </c>
      <c r="I24" s="25" t="str">
        <f t="shared" si="4"/>
        <v>000</v>
      </c>
      <c r="J24" s="25" t="str">
        <f t="shared" si="5"/>
        <v>00</v>
      </c>
      <c r="K24" s="25" t="str">
        <f t="shared" si="6"/>
        <v>0000</v>
      </c>
      <c r="L24" s="25" t="str">
        <f t="shared" si="7"/>
        <v>150</v>
      </c>
      <c r="M24" s="26">
        <v>207798407.13</v>
      </c>
      <c r="N24" s="26">
        <v>70642482.480000004</v>
      </c>
      <c r="O24" s="28">
        <f t="shared" si="8"/>
        <v>34</v>
      </c>
    </row>
    <row r="25" spans="3:15" customFormat="1" ht="69" x14ac:dyDescent="0.3">
      <c r="C25" s="7" t="s">
        <v>301</v>
      </c>
      <c r="D25" s="5" t="s">
        <v>307</v>
      </c>
      <c r="E25" s="31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5" s="25" t="str">
        <f t="shared" si="1"/>
        <v>2</v>
      </c>
      <c r="G25" s="25" t="str">
        <f t="shared" si="2"/>
        <v>02</v>
      </c>
      <c r="H25" s="25" t="str">
        <f t="shared" si="3"/>
        <v>25</v>
      </c>
      <c r="I25" s="25" t="str">
        <f t="shared" si="4"/>
        <v>179</v>
      </c>
      <c r="J25" s="25" t="str">
        <f t="shared" si="5"/>
        <v>05</v>
      </c>
      <c r="K25" s="25" t="str">
        <f t="shared" si="6"/>
        <v>0000</v>
      </c>
      <c r="L25" s="25" t="str">
        <f t="shared" si="7"/>
        <v>150</v>
      </c>
      <c r="M25" s="26">
        <v>3804018.45</v>
      </c>
      <c r="N25" s="26">
        <v>2357435.08</v>
      </c>
      <c r="O25" s="28">
        <f t="shared" si="8"/>
        <v>62</v>
      </c>
    </row>
    <row r="26" spans="3:15" customFormat="1" ht="55.2" x14ac:dyDescent="0.3">
      <c r="C26" s="7" t="s">
        <v>302</v>
      </c>
      <c r="D26" s="5" t="s">
        <v>308</v>
      </c>
      <c r="E26" s="31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6" s="25" t="str">
        <f t="shared" si="1"/>
        <v>2</v>
      </c>
      <c r="G26" s="25" t="str">
        <f t="shared" si="2"/>
        <v>02</v>
      </c>
      <c r="H26" s="25" t="str">
        <f t="shared" si="3"/>
        <v>25</v>
      </c>
      <c r="I26" s="25" t="str">
        <f t="shared" si="4"/>
        <v>304</v>
      </c>
      <c r="J26" s="25" t="str">
        <f t="shared" si="5"/>
        <v>00</v>
      </c>
      <c r="K26" s="25" t="str">
        <f t="shared" si="6"/>
        <v>0000</v>
      </c>
      <c r="L26" s="25" t="str">
        <f t="shared" si="7"/>
        <v>150</v>
      </c>
      <c r="M26" s="26">
        <v>11978806.5</v>
      </c>
      <c r="N26" s="26">
        <v>5132954.09</v>
      </c>
      <c r="O26" s="28">
        <f t="shared" si="8"/>
        <v>42.9</v>
      </c>
    </row>
    <row r="27" spans="3:15" customFormat="1" ht="69" x14ac:dyDescent="0.3">
      <c r="C27" s="7" t="s">
        <v>303</v>
      </c>
      <c r="D27" s="5" t="s">
        <v>309</v>
      </c>
      <c r="E27" s="31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7" s="25" t="str">
        <f t="shared" si="1"/>
        <v>2</v>
      </c>
      <c r="G27" s="25" t="str">
        <f t="shared" si="2"/>
        <v>02</v>
      </c>
      <c r="H27" s="25" t="str">
        <f t="shared" si="3"/>
        <v>25</v>
      </c>
      <c r="I27" s="25" t="str">
        <f t="shared" si="4"/>
        <v>304</v>
      </c>
      <c r="J27" s="25" t="str">
        <f t="shared" si="5"/>
        <v>05</v>
      </c>
      <c r="K27" s="25" t="str">
        <f t="shared" si="6"/>
        <v>0000</v>
      </c>
      <c r="L27" s="25" t="str">
        <f t="shared" si="7"/>
        <v>150</v>
      </c>
      <c r="M27" s="26">
        <v>11978806.5</v>
      </c>
      <c r="N27" s="26">
        <v>5132954.09</v>
      </c>
      <c r="O27" s="28">
        <f t="shared" si="8"/>
        <v>42.9</v>
      </c>
    </row>
    <row r="28" spans="3:15" customFormat="1" ht="55.2" x14ac:dyDescent="0.3">
      <c r="C28" s="7" t="s">
        <v>304</v>
      </c>
      <c r="D28" s="5" t="s">
        <v>310</v>
      </c>
      <c r="E28" s="31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8" s="25" t="str">
        <f t="shared" si="1"/>
        <v>2</v>
      </c>
      <c r="G28" s="25" t="str">
        <f t="shared" si="2"/>
        <v>02</v>
      </c>
      <c r="H28" s="25" t="str">
        <f t="shared" si="3"/>
        <v>25</v>
      </c>
      <c r="I28" s="25" t="str">
        <f t="shared" si="4"/>
        <v>467</v>
      </c>
      <c r="J28" s="25" t="str">
        <f t="shared" si="5"/>
        <v>00</v>
      </c>
      <c r="K28" s="25" t="str">
        <f t="shared" si="6"/>
        <v>0000</v>
      </c>
      <c r="L28" s="25" t="str">
        <f t="shared" si="7"/>
        <v>150</v>
      </c>
      <c r="M28" s="26">
        <v>1000000</v>
      </c>
      <c r="N28" s="26">
        <v>1000000</v>
      </c>
      <c r="O28" s="28">
        <f t="shared" si="8"/>
        <v>100</v>
      </c>
    </row>
    <row r="29" spans="3:15" customFormat="1" ht="55.2" x14ac:dyDescent="0.3">
      <c r="C29" s="7" t="s">
        <v>305</v>
      </c>
      <c r="D29" s="5" t="s">
        <v>311</v>
      </c>
      <c r="E29" s="31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9" s="25" t="str">
        <f t="shared" si="1"/>
        <v>2</v>
      </c>
      <c r="G29" s="25" t="str">
        <f t="shared" si="2"/>
        <v>02</v>
      </c>
      <c r="H29" s="25" t="str">
        <f t="shared" si="3"/>
        <v>25</v>
      </c>
      <c r="I29" s="25" t="str">
        <f t="shared" si="4"/>
        <v>467</v>
      </c>
      <c r="J29" s="25" t="str">
        <f t="shared" si="5"/>
        <v>05</v>
      </c>
      <c r="K29" s="25" t="str">
        <f t="shared" si="6"/>
        <v>0000</v>
      </c>
      <c r="L29" s="25" t="str">
        <f t="shared" si="7"/>
        <v>150</v>
      </c>
      <c r="M29" s="26">
        <v>1000000</v>
      </c>
      <c r="N29" s="26">
        <v>1000000</v>
      </c>
      <c r="O29" s="28">
        <f t="shared" si="8"/>
        <v>100</v>
      </c>
    </row>
    <row r="30" spans="3:15" customFormat="1" ht="27.6" x14ac:dyDescent="0.3">
      <c r="C30" s="7" t="s">
        <v>316</v>
      </c>
      <c r="D30" s="5" t="s">
        <v>324</v>
      </c>
      <c r="E30" s="31" t="str">
        <f t="shared" si="0"/>
        <v>Субсидии бюджетам на реализацию мероприятий по обеспечению жильем молодых семей</v>
      </c>
      <c r="F30" s="25" t="str">
        <f t="shared" si="1"/>
        <v>2</v>
      </c>
      <c r="G30" s="25" t="str">
        <f t="shared" si="2"/>
        <v>02</v>
      </c>
      <c r="H30" s="25" t="str">
        <f t="shared" si="3"/>
        <v>25</v>
      </c>
      <c r="I30" s="25" t="str">
        <f t="shared" si="4"/>
        <v>497</v>
      </c>
      <c r="J30" s="25" t="str">
        <f t="shared" si="5"/>
        <v>00</v>
      </c>
      <c r="K30" s="25" t="str">
        <f t="shared" si="6"/>
        <v>0000</v>
      </c>
      <c r="L30" s="25" t="str">
        <f t="shared" si="7"/>
        <v>150</v>
      </c>
      <c r="M30" s="26">
        <v>1370850.07</v>
      </c>
      <c r="N30" s="26">
        <v>1370850.07</v>
      </c>
      <c r="O30" s="28">
        <f t="shared" si="8"/>
        <v>100</v>
      </c>
    </row>
    <row r="31" spans="3:15" customFormat="1" ht="41.4" x14ac:dyDescent="0.3">
      <c r="C31" s="7" t="s">
        <v>317</v>
      </c>
      <c r="D31" s="5" t="s">
        <v>325</v>
      </c>
      <c r="E31" s="31" t="str">
        <f t="shared" si="0"/>
        <v>Субсидии бюджетам муниципальных районов на реализацию мероприятий по обеспечению жильем молодых семей</v>
      </c>
      <c r="F31" s="25" t="str">
        <f t="shared" si="1"/>
        <v>2</v>
      </c>
      <c r="G31" s="25" t="str">
        <f t="shared" si="2"/>
        <v>02</v>
      </c>
      <c r="H31" s="25" t="str">
        <f t="shared" si="3"/>
        <v>25</v>
      </c>
      <c r="I31" s="25" t="str">
        <f t="shared" si="4"/>
        <v>497</v>
      </c>
      <c r="J31" s="25" t="str">
        <f t="shared" si="5"/>
        <v>05</v>
      </c>
      <c r="K31" s="25" t="str">
        <f t="shared" si="6"/>
        <v>0000</v>
      </c>
      <c r="L31" s="25" t="str">
        <f t="shared" si="7"/>
        <v>150</v>
      </c>
      <c r="M31" s="26">
        <v>1370850.07</v>
      </c>
      <c r="N31" s="26">
        <v>1370850.07</v>
      </c>
      <c r="O31" s="28">
        <f t="shared" si="8"/>
        <v>100</v>
      </c>
    </row>
    <row r="32" spans="3:15" customFormat="1" x14ac:dyDescent="0.3">
      <c r="C32" s="7" t="s">
        <v>187</v>
      </c>
      <c r="D32" s="5" t="s">
        <v>189</v>
      </c>
      <c r="E32" s="31" t="str">
        <f t="shared" si="0"/>
        <v>Субсидии бюджетам на поддержку отрасли культуры</v>
      </c>
      <c r="F32" s="25" t="str">
        <f t="shared" si="1"/>
        <v>2</v>
      </c>
      <c r="G32" s="25" t="str">
        <f t="shared" si="2"/>
        <v>02</v>
      </c>
      <c r="H32" s="25" t="str">
        <f t="shared" si="3"/>
        <v>25</v>
      </c>
      <c r="I32" s="25" t="str">
        <f t="shared" si="4"/>
        <v>519</v>
      </c>
      <c r="J32" s="25" t="str">
        <f t="shared" si="5"/>
        <v>00</v>
      </c>
      <c r="K32" s="25" t="str">
        <f t="shared" si="6"/>
        <v>0000</v>
      </c>
      <c r="L32" s="25" t="str">
        <f t="shared" si="7"/>
        <v>150</v>
      </c>
      <c r="M32" s="26">
        <v>2565294.75</v>
      </c>
      <c r="N32" s="26">
        <v>2565294.75</v>
      </c>
      <c r="O32" s="28">
        <f t="shared" si="8"/>
        <v>100</v>
      </c>
    </row>
    <row r="33" spans="3:15" customFormat="1" ht="27.6" x14ac:dyDescent="0.3">
      <c r="C33" s="7" t="s">
        <v>188</v>
      </c>
      <c r="D33" s="5" t="s">
        <v>190</v>
      </c>
      <c r="E33" s="31" t="str">
        <f t="shared" si="0"/>
        <v>Субсидии бюджетам муниципальных районов на поддержку отрасли культуры</v>
      </c>
      <c r="F33" s="25" t="str">
        <f t="shared" si="1"/>
        <v>2</v>
      </c>
      <c r="G33" s="25" t="str">
        <f t="shared" si="2"/>
        <v>02</v>
      </c>
      <c r="H33" s="25" t="str">
        <f t="shared" si="3"/>
        <v>25</v>
      </c>
      <c r="I33" s="25" t="str">
        <f t="shared" si="4"/>
        <v>519</v>
      </c>
      <c r="J33" s="25" t="str">
        <f t="shared" si="5"/>
        <v>05</v>
      </c>
      <c r="K33" s="25" t="str">
        <f t="shared" si="6"/>
        <v>0000</v>
      </c>
      <c r="L33" s="25" t="str">
        <f t="shared" si="7"/>
        <v>150</v>
      </c>
      <c r="M33" s="26">
        <v>2565294.75</v>
      </c>
      <c r="N33" s="26">
        <v>2565294.75</v>
      </c>
      <c r="O33" s="28">
        <f t="shared" si="8"/>
        <v>100</v>
      </c>
    </row>
    <row r="34" spans="3:15" customFormat="1" x14ac:dyDescent="0.3">
      <c r="C34" s="7" t="s">
        <v>151</v>
      </c>
      <c r="D34" s="5" t="s">
        <v>169</v>
      </c>
      <c r="E34" s="31" t="str">
        <f t="shared" si="0"/>
        <v>Прочие субсидии</v>
      </c>
      <c r="F34" s="25" t="str">
        <f t="shared" si="1"/>
        <v>2</v>
      </c>
      <c r="G34" s="25" t="str">
        <f t="shared" si="2"/>
        <v>02</v>
      </c>
      <c r="H34" s="25" t="str">
        <f t="shared" si="3"/>
        <v>29</v>
      </c>
      <c r="I34" s="25" t="str">
        <f t="shared" si="4"/>
        <v>999</v>
      </c>
      <c r="J34" s="25" t="str">
        <f t="shared" si="5"/>
        <v>00</v>
      </c>
      <c r="K34" s="25" t="str">
        <f t="shared" si="6"/>
        <v>0000</v>
      </c>
      <c r="L34" s="25" t="str">
        <f t="shared" si="7"/>
        <v>150</v>
      </c>
      <c r="M34" s="26">
        <v>86758102.060000002</v>
      </c>
      <c r="N34" s="26">
        <v>35384148.380000003</v>
      </c>
      <c r="O34" s="28">
        <f t="shared" si="8"/>
        <v>40.799999999999997</v>
      </c>
    </row>
    <row r="35" spans="3:15" customFormat="1" x14ac:dyDescent="0.3">
      <c r="C35" s="7" t="s">
        <v>152</v>
      </c>
      <c r="D35" s="5" t="s">
        <v>170</v>
      </c>
      <c r="E35" s="31" t="str">
        <f t="shared" si="0"/>
        <v>Прочие субсидии бюджетам муниципальных районов</v>
      </c>
      <c r="F35" s="25" t="str">
        <f t="shared" si="1"/>
        <v>2</v>
      </c>
      <c r="G35" s="25" t="str">
        <f t="shared" si="2"/>
        <v>02</v>
      </c>
      <c r="H35" s="25" t="str">
        <f t="shared" si="3"/>
        <v>29</v>
      </c>
      <c r="I35" s="25" t="str">
        <f t="shared" si="4"/>
        <v>999</v>
      </c>
      <c r="J35" s="25" t="str">
        <f t="shared" si="5"/>
        <v>05</v>
      </c>
      <c r="K35" s="25" t="str">
        <f t="shared" si="6"/>
        <v>0000</v>
      </c>
      <c r="L35" s="25" t="str">
        <f t="shared" si="7"/>
        <v>150</v>
      </c>
      <c r="M35" s="26">
        <v>86758102.060000002</v>
      </c>
      <c r="N35" s="26">
        <v>35384148.380000003</v>
      </c>
      <c r="O35" s="28">
        <f t="shared" si="8"/>
        <v>40.799999999999997</v>
      </c>
    </row>
    <row r="36" spans="3:15" customFormat="1" ht="27.6" x14ac:dyDescent="0.3">
      <c r="C36" s="7" t="s">
        <v>153</v>
      </c>
      <c r="D36" s="5" t="s">
        <v>171</v>
      </c>
      <c r="E36" s="31" t="str">
        <f t="shared" si="0"/>
        <v>Субвенции бюджетам бюджетной системы Российской Федерации</v>
      </c>
      <c r="F36" s="25" t="str">
        <f t="shared" si="1"/>
        <v>2</v>
      </c>
      <c r="G36" s="25" t="str">
        <f t="shared" si="2"/>
        <v>02</v>
      </c>
      <c r="H36" s="25" t="str">
        <f t="shared" si="3"/>
        <v>30</v>
      </c>
      <c r="I36" s="25" t="str">
        <f t="shared" si="4"/>
        <v>000</v>
      </c>
      <c r="J36" s="25" t="str">
        <f t="shared" si="5"/>
        <v>00</v>
      </c>
      <c r="K36" s="25" t="str">
        <f t="shared" si="6"/>
        <v>0000</v>
      </c>
      <c r="L36" s="25" t="str">
        <f t="shared" si="7"/>
        <v>150</v>
      </c>
      <c r="M36" s="26">
        <v>318660181.75</v>
      </c>
      <c r="N36" s="26">
        <v>184683296.69999999</v>
      </c>
      <c r="O36" s="28">
        <f t="shared" si="8"/>
        <v>58</v>
      </c>
    </row>
    <row r="37" spans="3:15" customFormat="1" ht="41.4" x14ac:dyDescent="0.3">
      <c r="C37" s="7" t="s">
        <v>154</v>
      </c>
      <c r="D37" s="5" t="s">
        <v>172</v>
      </c>
      <c r="E37" s="31" t="str">
        <f t="shared" si="0"/>
        <v>Субвенции местным бюджетам на выполнение передаваемых полномочий субъектов Российской Федерации</v>
      </c>
      <c r="F37" s="25" t="str">
        <f t="shared" si="1"/>
        <v>2</v>
      </c>
      <c r="G37" s="25" t="str">
        <f t="shared" si="2"/>
        <v>02</v>
      </c>
      <c r="H37" s="25" t="str">
        <f t="shared" si="3"/>
        <v>30</v>
      </c>
      <c r="I37" s="25" t="str">
        <f t="shared" si="4"/>
        <v>024</v>
      </c>
      <c r="J37" s="25" t="str">
        <f t="shared" si="5"/>
        <v>00</v>
      </c>
      <c r="K37" s="25" t="str">
        <f t="shared" si="6"/>
        <v>0000</v>
      </c>
      <c r="L37" s="25" t="str">
        <f t="shared" si="7"/>
        <v>150</v>
      </c>
      <c r="M37" s="26">
        <v>301044908.93000001</v>
      </c>
      <c r="N37" s="26">
        <v>177238049.33000001</v>
      </c>
      <c r="O37" s="28">
        <f t="shared" si="8"/>
        <v>58.9</v>
      </c>
    </row>
    <row r="38" spans="3:15" customFormat="1" ht="41.4" x14ac:dyDescent="0.3">
      <c r="C38" s="7" t="s">
        <v>155</v>
      </c>
      <c r="D38" s="5" t="s">
        <v>173</v>
      </c>
      <c r="E38" s="31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8" s="25" t="str">
        <f t="shared" si="1"/>
        <v>2</v>
      </c>
      <c r="G38" s="25" t="str">
        <f t="shared" si="2"/>
        <v>02</v>
      </c>
      <c r="H38" s="25" t="str">
        <f t="shared" si="3"/>
        <v>30</v>
      </c>
      <c r="I38" s="25" t="str">
        <f t="shared" si="4"/>
        <v>024</v>
      </c>
      <c r="J38" s="25" t="str">
        <f t="shared" si="5"/>
        <v>05</v>
      </c>
      <c r="K38" s="25" t="str">
        <f t="shared" si="6"/>
        <v>0000</v>
      </c>
      <c r="L38" s="25" t="str">
        <f t="shared" si="7"/>
        <v>150</v>
      </c>
      <c r="M38" s="26">
        <v>301044908.93000001</v>
      </c>
      <c r="N38" s="26">
        <v>177238049.33000001</v>
      </c>
      <c r="O38" s="28">
        <f t="shared" si="8"/>
        <v>58.9</v>
      </c>
    </row>
    <row r="39" spans="3:15" customFormat="1" ht="69" x14ac:dyDescent="0.3">
      <c r="C39" s="7" t="s">
        <v>285</v>
      </c>
      <c r="D39" s="5" t="s">
        <v>287</v>
      </c>
      <c r="E39" s="31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9" s="25" t="str">
        <f t="shared" si="1"/>
        <v>2</v>
      </c>
      <c r="G39" s="25" t="str">
        <f t="shared" si="2"/>
        <v>02</v>
      </c>
      <c r="H39" s="25" t="str">
        <f t="shared" si="3"/>
        <v>30</v>
      </c>
      <c r="I39" s="25" t="str">
        <f t="shared" si="4"/>
        <v>027</v>
      </c>
      <c r="J39" s="25" t="str">
        <f t="shared" si="5"/>
        <v>05</v>
      </c>
      <c r="K39" s="25" t="str">
        <f t="shared" si="6"/>
        <v>0000</v>
      </c>
      <c r="L39" s="25" t="str">
        <f t="shared" si="7"/>
        <v>150</v>
      </c>
      <c r="M39" s="26">
        <v>16948436</v>
      </c>
      <c r="N39" s="26">
        <v>7363784.2300000004</v>
      </c>
      <c r="O39" s="28">
        <f t="shared" si="8"/>
        <v>43.4</v>
      </c>
    </row>
    <row r="40" spans="3:15" customFormat="1" ht="69" x14ac:dyDescent="0.3">
      <c r="C40" s="7" t="s">
        <v>156</v>
      </c>
      <c r="D40" s="5" t="s">
        <v>174</v>
      </c>
      <c r="E40" s="31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0" s="25" t="str">
        <f t="shared" si="1"/>
        <v>2</v>
      </c>
      <c r="G40" s="25" t="str">
        <f t="shared" si="2"/>
        <v>02</v>
      </c>
      <c r="H40" s="25" t="str">
        <f t="shared" si="3"/>
        <v>30</v>
      </c>
      <c r="I40" s="25" t="str">
        <f t="shared" si="4"/>
        <v>029</v>
      </c>
      <c r="J40" s="25" t="str">
        <f t="shared" si="5"/>
        <v>00</v>
      </c>
      <c r="K40" s="25" t="str">
        <f t="shared" si="6"/>
        <v>0000</v>
      </c>
      <c r="L40" s="25" t="str">
        <f t="shared" si="7"/>
        <v>150</v>
      </c>
      <c r="M40" s="26">
        <v>666484</v>
      </c>
      <c r="N40" s="26">
        <v>81463.14</v>
      </c>
      <c r="O40" s="28">
        <f t="shared" si="8"/>
        <v>12.2</v>
      </c>
    </row>
    <row r="41" spans="3:15" customFormat="1" ht="82.8" x14ac:dyDescent="0.3">
      <c r="C41" s="7" t="s">
        <v>157</v>
      </c>
      <c r="D41" s="5" t="s">
        <v>175</v>
      </c>
      <c r="E41" s="31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1" s="25" t="str">
        <f t="shared" si="1"/>
        <v>2</v>
      </c>
      <c r="G41" s="25" t="str">
        <f t="shared" si="2"/>
        <v>02</v>
      </c>
      <c r="H41" s="25" t="str">
        <f t="shared" si="3"/>
        <v>30</v>
      </c>
      <c r="I41" s="25" t="str">
        <f t="shared" si="4"/>
        <v>029</v>
      </c>
      <c r="J41" s="25" t="str">
        <f t="shared" si="5"/>
        <v>05</v>
      </c>
      <c r="K41" s="25" t="str">
        <f t="shared" si="6"/>
        <v>0000</v>
      </c>
      <c r="L41" s="25" t="str">
        <f t="shared" si="7"/>
        <v>150</v>
      </c>
      <c r="M41" s="26">
        <v>666484</v>
      </c>
      <c r="N41" s="26">
        <v>81463.14</v>
      </c>
      <c r="O41" s="28">
        <f t="shared" si="8"/>
        <v>12.2</v>
      </c>
    </row>
    <row r="42" spans="3:15" customFormat="1" ht="55.2" x14ac:dyDescent="0.3">
      <c r="C42" s="7" t="s">
        <v>158</v>
      </c>
      <c r="D42" s="5" t="s">
        <v>176</v>
      </c>
      <c r="E42" s="31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2" s="25" t="str">
        <f t="shared" si="1"/>
        <v>2</v>
      </c>
      <c r="G42" s="25" t="str">
        <f t="shared" si="2"/>
        <v>02</v>
      </c>
      <c r="H42" s="25" t="str">
        <f t="shared" si="3"/>
        <v>35</v>
      </c>
      <c r="I42" s="25" t="str">
        <f t="shared" si="4"/>
        <v>120</v>
      </c>
      <c r="J42" s="25" t="str">
        <f t="shared" si="5"/>
        <v>00</v>
      </c>
      <c r="K42" s="25" t="str">
        <f t="shared" si="6"/>
        <v>0000</v>
      </c>
      <c r="L42" s="25" t="str">
        <f t="shared" si="7"/>
        <v>150</v>
      </c>
      <c r="M42" s="26">
        <v>352.82</v>
      </c>
      <c r="N42" s="26">
        <v>0</v>
      </c>
      <c r="O42" s="28">
        <f t="shared" si="8"/>
        <v>0</v>
      </c>
    </row>
    <row r="43" spans="3:15" customFormat="1" ht="69" x14ac:dyDescent="0.3">
      <c r="C43" s="7" t="s">
        <v>159</v>
      </c>
      <c r="D43" s="5" t="s">
        <v>177</v>
      </c>
      <c r="E43" s="31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3" s="25" t="str">
        <f t="shared" si="1"/>
        <v>2</v>
      </c>
      <c r="G43" s="25" t="str">
        <f t="shared" si="2"/>
        <v>02</v>
      </c>
      <c r="H43" s="25" t="str">
        <f t="shared" si="3"/>
        <v>35</v>
      </c>
      <c r="I43" s="25" t="str">
        <f t="shared" si="4"/>
        <v>120</v>
      </c>
      <c r="J43" s="25" t="str">
        <f t="shared" si="5"/>
        <v>05</v>
      </c>
      <c r="K43" s="25" t="str">
        <f t="shared" si="6"/>
        <v>0000</v>
      </c>
      <c r="L43" s="25" t="str">
        <f t="shared" si="7"/>
        <v>150</v>
      </c>
      <c r="M43" s="26">
        <v>352.82</v>
      </c>
      <c r="N43" s="26">
        <v>0</v>
      </c>
      <c r="O43" s="28">
        <f t="shared" si="8"/>
        <v>0</v>
      </c>
    </row>
    <row r="44" spans="3:15" customFormat="1" x14ac:dyDescent="0.3">
      <c r="C44" s="7" t="s">
        <v>160</v>
      </c>
      <c r="D44" s="5" t="s">
        <v>178</v>
      </c>
      <c r="E44" s="31" t="str">
        <f t="shared" si="0"/>
        <v>Иные межбюджетные трансферты</v>
      </c>
      <c r="F44" s="25" t="str">
        <f t="shared" si="1"/>
        <v>2</v>
      </c>
      <c r="G44" s="25" t="str">
        <f t="shared" si="2"/>
        <v>02</v>
      </c>
      <c r="H44" s="25" t="str">
        <f t="shared" si="3"/>
        <v>40</v>
      </c>
      <c r="I44" s="25" t="str">
        <f t="shared" si="4"/>
        <v>000</v>
      </c>
      <c r="J44" s="25" t="str">
        <f t="shared" si="5"/>
        <v>00</v>
      </c>
      <c r="K44" s="25" t="str">
        <f t="shared" si="6"/>
        <v>0000</v>
      </c>
      <c r="L44" s="25" t="str">
        <f t="shared" si="7"/>
        <v>150</v>
      </c>
      <c r="M44" s="26">
        <v>19704064.920000002</v>
      </c>
      <c r="N44" s="26">
        <v>15783021.16</v>
      </c>
      <c r="O44" s="28">
        <f t="shared" si="8"/>
        <v>80.099999999999994</v>
      </c>
    </row>
    <row r="45" spans="3:15" customFormat="1" ht="55.2" x14ac:dyDescent="0.3">
      <c r="C45" s="7" t="s">
        <v>161</v>
      </c>
      <c r="D45" s="5" t="s">
        <v>179</v>
      </c>
      <c r="E45" s="31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5" s="25" t="str">
        <f t="shared" si="1"/>
        <v>2</v>
      </c>
      <c r="G45" s="25" t="str">
        <f t="shared" si="2"/>
        <v>02</v>
      </c>
      <c r="H45" s="25" t="str">
        <f t="shared" si="3"/>
        <v>40</v>
      </c>
      <c r="I45" s="25" t="str">
        <f t="shared" si="4"/>
        <v>014</v>
      </c>
      <c r="J45" s="25" t="str">
        <f t="shared" si="5"/>
        <v>00</v>
      </c>
      <c r="K45" s="25" t="str">
        <f t="shared" si="6"/>
        <v>0000</v>
      </c>
      <c r="L45" s="25" t="str">
        <f t="shared" si="7"/>
        <v>150</v>
      </c>
      <c r="M45" s="26">
        <v>4499498.92</v>
      </c>
      <c r="N45" s="26">
        <v>905895.58</v>
      </c>
      <c r="O45" s="28">
        <f t="shared" si="8"/>
        <v>20.100000000000001</v>
      </c>
    </row>
    <row r="46" spans="3:15" customFormat="1" ht="69" x14ac:dyDescent="0.3">
      <c r="C46" s="7" t="s">
        <v>185</v>
      </c>
      <c r="D46" s="5" t="s">
        <v>186</v>
      </c>
      <c r="E46" s="31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6" s="25" t="str">
        <f t="shared" si="1"/>
        <v>2</v>
      </c>
      <c r="G46" s="25" t="str">
        <f t="shared" si="2"/>
        <v>02</v>
      </c>
      <c r="H46" s="25" t="str">
        <f t="shared" si="3"/>
        <v>40</v>
      </c>
      <c r="I46" s="25" t="str">
        <f t="shared" si="4"/>
        <v>014</v>
      </c>
      <c r="J46" s="25" t="str">
        <f t="shared" si="5"/>
        <v>05</v>
      </c>
      <c r="K46" s="25" t="str">
        <f t="shared" si="6"/>
        <v>0000</v>
      </c>
      <c r="L46" s="25" t="str">
        <f t="shared" si="7"/>
        <v>150</v>
      </c>
      <c r="M46" s="26">
        <v>4499498.92</v>
      </c>
      <c r="N46" s="26">
        <v>905895.58</v>
      </c>
      <c r="O46" s="28">
        <f t="shared" si="8"/>
        <v>20.100000000000001</v>
      </c>
    </row>
    <row r="47" spans="3:15" customFormat="1" ht="124.2" x14ac:dyDescent="0.3">
      <c r="C47" s="7" t="s">
        <v>286</v>
      </c>
      <c r="D47" s="5" t="s">
        <v>288</v>
      </c>
      <c r="E47" s="31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7" s="25" t="str">
        <f t="shared" si="1"/>
        <v>2</v>
      </c>
      <c r="G47" s="25" t="str">
        <f t="shared" si="2"/>
        <v>02</v>
      </c>
      <c r="H47" s="25" t="str">
        <f t="shared" si="3"/>
        <v>45</v>
      </c>
      <c r="I47" s="25" t="str">
        <f t="shared" si="4"/>
        <v>303</v>
      </c>
      <c r="J47" s="25" t="str">
        <f t="shared" si="5"/>
        <v>05</v>
      </c>
      <c r="K47" s="25" t="str">
        <f t="shared" si="6"/>
        <v>0000</v>
      </c>
      <c r="L47" s="25" t="str">
        <f t="shared" si="7"/>
        <v>150</v>
      </c>
      <c r="M47" s="26">
        <v>14104566</v>
      </c>
      <c r="N47" s="26">
        <v>13777125.58</v>
      </c>
      <c r="O47" s="28">
        <f t="shared" si="8"/>
        <v>97.7</v>
      </c>
    </row>
    <row r="48" spans="3:15" customFormat="1" ht="27.6" x14ac:dyDescent="0.3">
      <c r="C48" s="7" t="s">
        <v>162</v>
      </c>
      <c r="D48" s="5" t="s">
        <v>180</v>
      </c>
      <c r="E48" s="31" t="str">
        <f t="shared" si="0"/>
        <v>Прочие межбюджетные трансферты, передаваемые бюджетам</v>
      </c>
      <c r="F48" s="25" t="str">
        <f t="shared" si="1"/>
        <v>2</v>
      </c>
      <c r="G48" s="25" t="str">
        <f t="shared" si="2"/>
        <v>02</v>
      </c>
      <c r="H48" s="25" t="str">
        <f t="shared" si="3"/>
        <v>49</v>
      </c>
      <c r="I48" s="25" t="str">
        <f t="shared" si="4"/>
        <v>999</v>
      </c>
      <c r="J48" s="25" t="str">
        <f t="shared" si="5"/>
        <v>00</v>
      </c>
      <c r="K48" s="25" t="str">
        <f t="shared" si="6"/>
        <v>0000</v>
      </c>
      <c r="L48" s="25" t="str">
        <f t="shared" si="7"/>
        <v>150</v>
      </c>
      <c r="M48" s="26">
        <v>1100000</v>
      </c>
      <c r="N48" s="26">
        <v>1100000</v>
      </c>
      <c r="O48" s="28">
        <f t="shared" si="8"/>
        <v>100</v>
      </c>
    </row>
    <row r="49" spans="3:15" customFormat="1" ht="27.6" x14ac:dyDescent="0.3">
      <c r="C49" s="7" t="s">
        <v>306</v>
      </c>
      <c r="D49" s="5" t="s">
        <v>312</v>
      </c>
      <c r="E49" s="31" t="str">
        <f t="shared" si="0"/>
        <v>Прочие межбюджетные трансферты, передаваемые бюджетам муниципальных районов</v>
      </c>
      <c r="F49" s="25" t="str">
        <f t="shared" si="1"/>
        <v>2</v>
      </c>
      <c r="G49" s="25" t="str">
        <f t="shared" si="2"/>
        <v>02</v>
      </c>
      <c r="H49" s="25" t="str">
        <f t="shared" si="3"/>
        <v>49</v>
      </c>
      <c r="I49" s="25" t="str">
        <f t="shared" si="4"/>
        <v>999</v>
      </c>
      <c r="J49" s="25" t="str">
        <f t="shared" si="5"/>
        <v>05</v>
      </c>
      <c r="K49" s="25" t="str">
        <f t="shared" si="6"/>
        <v>0000</v>
      </c>
      <c r="L49" s="25" t="str">
        <f t="shared" si="7"/>
        <v>150</v>
      </c>
      <c r="M49" s="26">
        <v>1100000</v>
      </c>
      <c r="N49" s="26">
        <v>1100000</v>
      </c>
      <c r="O49" s="28">
        <f t="shared" si="8"/>
        <v>100</v>
      </c>
    </row>
    <row r="50" spans="3:15" customFormat="1" ht="69" x14ac:dyDescent="0.3">
      <c r="C50" s="7" t="s">
        <v>318</v>
      </c>
      <c r="D50" s="5" t="s">
        <v>326</v>
      </c>
      <c r="E50" s="31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50" s="25" t="str">
        <f t="shared" si="1"/>
        <v>2</v>
      </c>
      <c r="G50" s="25" t="str">
        <f t="shared" si="2"/>
        <v>18</v>
      </c>
      <c r="H50" s="25" t="str">
        <f t="shared" si="3"/>
        <v>00</v>
      </c>
      <c r="I50" s="25" t="str">
        <f t="shared" si="4"/>
        <v>000</v>
      </c>
      <c r="J50" s="25" t="str">
        <f t="shared" si="5"/>
        <v>00</v>
      </c>
      <c r="K50" s="25" t="str">
        <f t="shared" si="6"/>
        <v>0000</v>
      </c>
      <c r="L50" s="25" t="str">
        <f t="shared" si="7"/>
        <v>000</v>
      </c>
      <c r="M50" s="26">
        <v>0</v>
      </c>
      <c r="N50" s="26">
        <v>108752.82</v>
      </c>
      <c r="O50" s="28">
        <f t="shared" si="8"/>
        <v>0</v>
      </c>
    </row>
    <row r="51" spans="3:15" customFormat="1" ht="82.8" x14ac:dyDescent="0.3">
      <c r="C51" s="7" t="s">
        <v>319</v>
      </c>
      <c r="D51" s="5" t="s">
        <v>327</v>
      </c>
      <c r="E51" s="31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1" s="25" t="str">
        <f t="shared" si="1"/>
        <v>2</v>
      </c>
      <c r="G51" s="25" t="str">
        <f t="shared" si="2"/>
        <v>18</v>
      </c>
      <c r="H51" s="25" t="str">
        <f t="shared" si="3"/>
        <v>00</v>
      </c>
      <c r="I51" s="25" t="str">
        <f t="shared" si="4"/>
        <v>000</v>
      </c>
      <c r="J51" s="25" t="str">
        <f t="shared" si="5"/>
        <v>00</v>
      </c>
      <c r="K51" s="25" t="str">
        <f t="shared" si="6"/>
        <v>0000</v>
      </c>
      <c r="L51" s="25" t="str">
        <f t="shared" si="7"/>
        <v>150</v>
      </c>
      <c r="M51" s="26">
        <v>0</v>
      </c>
      <c r="N51" s="26">
        <v>108752.82</v>
      </c>
      <c r="O51" s="28">
        <f t="shared" si="8"/>
        <v>0</v>
      </c>
    </row>
    <row r="52" spans="3:15" customFormat="1" ht="82.8" x14ac:dyDescent="0.3">
      <c r="C52" s="7" t="s">
        <v>320</v>
      </c>
      <c r="D52" s="5" t="s">
        <v>328</v>
      </c>
      <c r="E52" s="31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2" s="25" t="str">
        <f t="shared" si="1"/>
        <v>2</v>
      </c>
      <c r="G52" s="25" t="str">
        <f t="shared" si="2"/>
        <v>18</v>
      </c>
      <c r="H52" s="25" t="str">
        <f t="shared" si="3"/>
        <v>00</v>
      </c>
      <c r="I52" s="25" t="str">
        <f t="shared" si="4"/>
        <v>000</v>
      </c>
      <c r="J52" s="25" t="str">
        <f t="shared" si="5"/>
        <v>05</v>
      </c>
      <c r="K52" s="25" t="str">
        <f t="shared" si="6"/>
        <v>0000</v>
      </c>
      <c r="L52" s="25" t="str">
        <f t="shared" si="7"/>
        <v>150</v>
      </c>
      <c r="M52" s="26">
        <v>0</v>
      </c>
      <c r="N52" s="26">
        <v>108752.82</v>
      </c>
      <c r="O52" s="28">
        <f t="shared" si="8"/>
        <v>0</v>
      </c>
    </row>
    <row r="53" spans="3:15" customFormat="1" ht="27.6" x14ac:dyDescent="0.3">
      <c r="C53" s="7" t="s">
        <v>321</v>
      </c>
      <c r="D53" s="5" t="s">
        <v>329</v>
      </c>
      <c r="E53" s="31" t="str">
        <f t="shared" si="0"/>
        <v>Доходы бюджетов муниципальных районов от возврата организациями остатков субсидий прошлых лет</v>
      </c>
      <c r="F53" s="25" t="str">
        <f t="shared" si="1"/>
        <v>2</v>
      </c>
      <c r="G53" s="25" t="str">
        <f t="shared" si="2"/>
        <v>18</v>
      </c>
      <c r="H53" s="25" t="str">
        <f t="shared" si="3"/>
        <v>05</v>
      </c>
      <c r="I53" s="25" t="str">
        <f t="shared" si="4"/>
        <v>000</v>
      </c>
      <c r="J53" s="25" t="str">
        <f t="shared" si="5"/>
        <v>05</v>
      </c>
      <c r="K53" s="25" t="str">
        <f t="shared" si="6"/>
        <v>0000</v>
      </c>
      <c r="L53" s="25" t="str">
        <f t="shared" si="7"/>
        <v>150</v>
      </c>
      <c r="M53" s="26">
        <v>0</v>
      </c>
      <c r="N53" s="26">
        <v>66568.92</v>
      </c>
      <c r="O53" s="28">
        <f t="shared" si="8"/>
        <v>0</v>
      </c>
    </row>
    <row r="54" spans="3:15" customFormat="1" ht="27.6" x14ac:dyDescent="0.3">
      <c r="C54" s="7" t="s">
        <v>322</v>
      </c>
      <c r="D54" s="5" t="s">
        <v>330</v>
      </c>
      <c r="E54" s="31" t="str">
        <f t="shared" si="0"/>
        <v>Доходы бюджетов муниципальных районов от возврата иными организациями остатков субсидий прошлых лет</v>
      </c>
      <c r="F54" s="25" t="str">
        <f t="shared" si="1"/>
        <v>2</v>
      </c>
      <c r="G54" s="25" t="str">
        <f t="shared" si="2"/>
        <v>18</v>
      </c>
      <c r="H54" s="25" t="str">
        <f t="shared" si="3"/>
        <v>05</v>
      </c>
      <c r="I54" s="25" t="str">
        <f t="shared" si="4"/>
        <v>030</v>
      </c>
      <c r="J54" s="25" t="str">
        <f t="shared" si="5"/>
        <v>05</v>
      </c>
      <c r="K54" s="25" t="str">
        <f t="shared" si="6"/>
        <v>0000</v>
      </c>
      <c r="L54" s="25" t="str">
        <f t="shared" si="7"/>
        <v>150</v>
      </c>
      <c r="M54" s="26">
        <v>0</v>
      </c>
      <c r="N54" s="26">
        <v>66568.92</v>
      </c>
      <c r="O54" s="28">
        <f t="shared" si="8"/>
        <v>0</v>
      </c>
    </row>
    <row r="55" spans="3:15" customFormat="1" ht="55.2" x14ac:dyDescent="0.3">
      <c r="C55" s="7" t="s">
        <v>339</v>
      </c>
      <c r="D55" s="5" t="s">
        <v>342</v>
      </c>
      <c r="E55" s="31" t="str">
        <f t="shared" si="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F55" s="25" t="str">
        <f t="shared" si="1"/>
        <v>2</v>
      </c>
      <c r="G55" s="25" t="str">
        <f t="shared" si="2"/>
        <v>18</v>
      </c>
      <c r="H55" s="25" t="str">
        <f t="shared" si="3"/>
        <v>60</v>
      </c>
      <c r="I55" s="25" t="str">
        <f t="shared" si="4"/>
        <v>010</v>
      </c>
      <c r="J55" s="25" t="str">
        <f t="shared" si="5"/>
        <v>05</v>
      </c>
      <c r="K55" s="25" t="str">
        <f t="shared" si="6"/>
        <v>0000</v>
      </c>
      <c r="L55" s="25" t="str">
        <f t="shared" si="7"/>
        <v>150</v>
      </c>
      <c r="M55" s="26">
        <v>0</v>
      </c>
      <c r="N55" s="26">
        <v>42183.9</v>
      </c>
      <c r="O55" s="28">
        <f t="shared" si="8"/>
        <v>0</v>
      </c>
    </row>
    <row r="56" spans="3:15" customFormat="1" ht="55.2" x14ac:dyDescent="0.3">
      <c r="C56" s="7" t="s">
        <v>331</v>
      </c>
      <c r="D56" s="5" t="s">
        <v>334</v>
      </c>
      <c r="E56" s="31" t="str">
        <f t="shared" si="0"/>
        <v>ВОЗВРАТ ОСТАТКОВ СУБСИДИЙ, СУБВЕНЦИЙ И ИНЫХ МЕЖБЮДЖЕТНЫХ ТРАНСФЕРТОВ, ИМЕЮЩИХ ЦЕЛЕВОЕ НАЗНАЧЕНИЕ, ПРОШЛЫХ ЛЕТ</v>
      </c>
      <c r="F56" s="25" t="str">
        <f t="shared" si="1"/>
        <v>2</v>
      </c>
      <c r="G56" s="25" t="str">
        <f t="shared" si="2"/>
        <v>19</v>
      </c>
      <c r="H56" s="25" t="str">
        <f t="shared" si="3"/>
        <v>00</v>
      </c>
      <c r="I56" s="25" t="str">
        <f t="shared" si="4"/>
        <v>000</v>
      </c>
      <c r="J56" s="25" t="str">
        <f t="shared" si="5"/>
        <v>00</v>
      </c>
      <c r="K56" s="25" t="str">
        <f t="shared" si="6"/>
        <v>0000</v>
      </c>
      <c r="L56" s="25" t="str">
        <f t="shared" si="7"/>
        <v>000</v>
      </c>
      <c r="M56" s="26">
        <v>0</v>
      </c>
      <c r="N56" s="26">
        <v>-63240.47</v>
      </c>
      <c r="O56" s="28">
        <f t="shared" si="8"/>
        <v>0</v>
      </c>
    </row>
    <row r="57" spans="3:15" customFormat="1" ht="55.2" x14ac:dyDescent="0.3">
      <c r="C57" s="7" t="s">
        <v>332</v>
      </c>
      <c r="D57" s="5" t="s">
        <v>335</v>
      </c>
      <c r="E57" s="31" t="str">
        <f t="shared" si="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7" s="25" t="str">
        <f t="shared" si="1"/>
        <v>2</v>
      </c>
      <c r="G57" s="25" t="str">
        <f t="shared" si="2"/>
        <v>19</v>
      </c>
      <c r="H57" s="25" t="str">
        <f t="shared" si="3"/>
        <v>00</v>
      </c>
      <c r="I57" s="25" t="str">
        <f t="shared" si="4"/>
        <v>000</v>
      </c>
      <c r="J57" s="25" t="str">
        <f t="shared" si="5"/>
        <v>05</v>
      </c>
      <c r="K57" s="25" t="str">
        <f t="shared" si="6"/>
        <v>0000</v>
      </c>
      <c r="L57" s="25" t="str">
        <f t="shared" si="7"/>
        <v>150</v>
      </c>
      <c r="M57" s="26">
        <v>0</v>
      </c>
      <c r="N57" s="26">
        <v>-63240.47</v>
      </c>
      <c r="O57" s="28">
        <f t="shared" si="8"/>
        <v>0</v>
      </c>
    </row>
    <row r="58" spans="3:15" customFormat="1" ht="55.2" x14ac:dyDescent="0.3">
      <c r="C58" s="7" t="s">
        <v>333</v>
      </c>
      <c r="D58" s="5" t="s">
        <v>336</v>
      </c>
      <c r="E58" s="31" t="str">
        <f t="shared" si="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8" s="25" t="str">
        <f t="shared" si="1"/>
        <v>2</v>
      </c>
      <c r="G58" s="25" t="str">
        <f t="shared" si="2"/>
        <v>19</v>
      </c>
      <c r="H58" s="25" t="str">
        <f t="shared" si="3"/>
        <v>60</v>
      </c>
      <c r="I58" s="25" t="str">
        <f t="shared" si="4"/>
        <v>010</v>
      </c>
      <c r="J58" s="25" t="str">
        <f t="shared" si="5"/>
        <v>05</v>
      </c>
      <c r="K58" s="25" t="str">
        <f t="shared" si="6"/>
        <v>0000</v>
      </c>
      <c r="L58" s="25" t="str">
        <f t="shared" si="7"/>
        <v>150</v>
      </c>
      <c r="M58" s="26">
        <v>0</v>
      </c>
      <c r="N58" s="26">
        <v>-63240.47</v>
      </c>
      <c r="O58" s="28">
        <f t="shared" si="8"/>
        <v>0</v>
      </c>
    </row>
    <row r="59" spans="3:15" customFormat="1" x14ac:dyDescent="0.3">
      <c r="C59" s="6"/>
      <c r="E59" s="24"/>
    </row>
    <row r="60" spans="3:15" customFormat="1" x14ac:dyDescent="0.3">
      <c r="C60" s="1"/>
    </row>
    <row r="61" spans="3:15" customFormat="1" x14ac:dyDescent="0.3">
      <c r="C61" s="1" t="s">
        <v>343</v>
      </c>
    </row>
    <row r="62" spans="3:15" customFormat="1" x14ac:dyDescent="0.3">
      <c r="C62" s="1" t="s">
        <v>344</v>
      </c>
    </row>
    <row r="63" spans="3:15" customFormat="1" x14ac:dyDescent="0.3">
      <c r="C63" s="1" t="s">
        <v>345</v>
      </c>
    </row>
    <row r="64" spans="3:15" customFormat="1" x14ac:dyDescent="0.3">
      <c r="C64" s="1" t="s">
        <v>346</v>
      </c>
    </row>
    <row r="65" spans="2:3" customFormat="1" x14ac:dyDescent="0.3">
      <c r="C65" s="1" t="s">
        <v>96</v>
      </c>
    </row>
    <row r="66" spans="2:3" customFormat="1" x14ac:dyDescent="0.3">
      <c r="C66" s="1" t="s">
        <v>347</v>
      </c>
    </row>
    <row r="67" spans="2:3" x14ac:dyDescent="0.3">
      <c r="B67"/>
    </row>
    <row r="68" spans="2:3" x14ac:dyDescent="0.3">
      <c r="B68"/>
    </row>
    <row r="69" spans="2:3" x14ac:dyDescent="0.3">
      <c r="B69"/>
    </row>
    <row r="70" spans="2:3" x14ac:dyDescent="0.3">
      <c r="B70"/>
    </row>
    <row r="71" spans="2:3" x14ac:dyDescent="0.3">
      <c r="B71"/>
    </row>
    <row r="72" spans="2:3" x14ac:dyDescent="0.3">
      <c r="B72"/>
    </row>
    <row r="73" spans="2:3" x14ac:dyDescent="0.3">
      <c r="B73"/>
    </row>
    <row r="74" spans="2:3" x14ac:dyDescent="0.3">
      <c r="B74"/>
    </row>
    <row r="75" spans="2:3" x14ac:dyDescent="0.3">
      <c r="B75"/>
      <c r="C75" s="2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</sheetData>
  <sheetProtection password="AFF0" sheet="1" objects="1" scenarios="1" formatCells="0" formatColumns="0" formatRows="0" deleteColumns="0" deleteRows="0"/>
  <protectedRanges>
    <protectedRange sqref="E15:E58" name="krista_tf_1089_0_0"/>
    <protectedRange sqref="F15:F58" name="krista_tf_2_0_0"/>
    <protectedRange sqref="G15:G58" name="krista_tf_3_0_0"/>
    <protectedRange sqref="H15:H58" name="krista_tf_4_0_0"/>
    <protectedRange sqref="I15:I58" name="krista_tf_5_0_0"/>
    <protectedRange sqref="J15:J58" name="krista_tf_6_0_0"/>
    <protectedRange sqref="K15:K58" name="krista_tf_7_0_0"/>
    <protectedRange sqref="L15:L58" name="krista_tf_8_0_0"/>
    <protectedRange sqref="O15:O58" name="krista_tf_9_0_0"/>
  </protectedRanges>
  <mergeCells count="15">
    <mergeCell ref="E11:E13"/>
    <mergeCell ref="F11:L11"/>
    <mergeCell ref="M11:O11"/>
    <mergeCell ref="F12:J12"/>
    <mergeCell ref="K12:L12"/>
    <mergeCell ref="M12:M13"/>
    <mergeCell ref="N12:N13"/>
    <mergeCell ref="O12:O13"/>
    <mergeCell ref="E9:O9"/>
    <mergeCell ref="N1:O1"/>
    <mergeCell ref="M2:O2"/>
    <mergeCell ref="M3:O3"/>
    <mergeCell ref="M4:O4"/>
    <mergeCell ref="I7:K7"/>
    <mergeCell ref="E8:O8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Т.М. Никитина</cp:lastModifiedBy>
  <cp:lastPrinted>2024-07-05T06:43:59Z</cp:lastPrinted>
  <dcterms:created xsi:type="dcterms:W3CDTF">2020-10-28T08:50:30Z</dcterms:created>
  <dcterms:modified xsi:type="dcterms:W3CDTF">2024-07-16T04:12:55Z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(x86)\Krista\FM\Krista.FM.Client\Workplace\TasksDocuments\1868_5848_Приложение № 1, 2 к отчёту об исполнении бюджета 2024 год на 01.07.2024.xlsx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2024 год на 01.07.2024</vt:lpwstr>
  </property>
  <property fmtid="{D5CDD505-2E9C-101B-9397-08002B2CF9AE}" pid="5" name="fm.DocumentId">
    <vt:lpwstr>5848</vt:lpwstr>
  </property>
  <property fmtid="{D5CDD505-2E9C-101B-9397-08002B2CF9AE}" pid="6" name="fm.TaskName">
    <vt:lpwstr>Июнь</vt:lpwstr>
  </property>
  <property fmtid="{D5CDD505-2E9C-101B-9397-08002B2CF9AE}" pid="7" name="fm.TaskId">
    <vt:lpwstr>1868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(x86)\Krista\FM\Krista.FM.Client\Workplace\TasksDocuments\1868_5848_Приложение № 1, 2 к отчёту об исполнении бюджета 2024 год на 01.07.2024.xlsx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