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Отчет мун. программ с 2014-\Отчет 2023 год\Отчеты (за 2023 год)\Разв. соц. сферы 2020-2030 гг. (2023 г.) -\"/>
    </mc:Choice>
  </mc:AlternateContent>
  <xr:revisionPtr revIDLastSave="0" documentId="13_ncr:1_{C8DADECC-51AB-4E4B-8426-112C5C113D07}" xr6:coauthVersionLast="46" xr6:coauthVersionMax="46" xr10:uidLastSave="{00000000-0000-0000-0000-000000000000}"/>
  <bookViews>
    <workbookView xWindow="-120" yWindow="-120" windowWidth="29040" windowHeight="15840" tabRatio="596" xr2:uid="{00000000-000D-0000-FFFF-FFFF00000000}"/>
  </bookViews>
  <sheets>
    <sheet name="на 1 января 2024 года" sheetId="1" r:id="rId1"/>
  </sheets>
  <definedNames>
    <definedName name="_xlnm.Print_Area" localSheetId="0">'на 1 января 2024 года'!$A$1:$L$805</definedName>
  </definedNames>
  <calcPr calcId="181029"/>
</workbook>
</file>

<file path=xl/calcChain.xml><?xml version="1.0" encoding="utf-8"?>
<calcChain xmlns="http://schemas.openxmlformats.org/spreadsheetml/2006/main">
  <c r="F794" i="1" l="1"/>
  <c r="F793" i="1"/>
  <c r="F792" i="1"/>
  <c r="F791" i="1"/>
  <c r="G790" i="1"/>
  <c r="G789" i="1"/>
  <c r="G788" i="1"/>
  <c r="G787" i="1"/>
  <c r="F790" i="1"/>
  <c r="F789" i="1"/>
  <c r="F788" i="1"/>
  <c r="F787" i="1"/>
  <c r="G778" i="1"/>
  <c r="G777" i="1"/>
  <c r="G776" i="1"/>
  <c r="G775" i="1"/>
  <c r="F778" i="1"/>
  <c r="F777" i="1"/>
  <c r="F776" i="1"/>
  <c r="F775" i="1"/>
  <c r="G782" i="1"/>
  <c r="G781" i="1"/>
  <c r="G780" i="1"/>
  <c r="G779" i="1"/>
  <c r="F782" i="1"/>
  <c r="F781" i="1"/>
  <c r="F780" i="1"/>
  <c r="F779" i="1"/>
  <c r="G766" i="1"/>
  <c r="G765" i="1"/>
  <c r="G764" i="1"/>
  <c r="G763" i="1"/>
  <c r="F766" i="1"/>
  <c r="F765" i="1"/>
  <c r="F764" i="1"/>
  <c r="F763" i="1"/>
  <c r="G770" i="1"/>
  <c r="G769" i="1"/>
  <c r="G768" i="1"/>
  <c r="G767" i="1"/>
  <c r="F770" i="1"/>
  <c r="F769" i="1"/>
  <c r="F768" i="1"/>
  <c r="F767" i="1"/>
  <c r="G754" i="1"/>
  <c r="G753" i="1"/>
  <c r="G752" i="1"/>
  <c r="G751" i="1"/>
  <c r="F754" i="1"/>
  <c r="F753" i="1"/>
  <c r="F752" i="1"/>
  <c r="F751" i="1"/>
  <c r="G758" i="1"/>
  <c r="G757" i="1"/>
  <c r="G756" i="1"/>
  <c r="G755" i="1"/>
  <c r="F758" i="1"/>
  <c r="F757" i="1"/>
  <c r="F756" i="1"/>
  <c r="F755" i="1"/>
  <c r="G748" i="1"/>
  <c r="G747" i="1"/>
  <c r="G746" i="1"/>
  <c r="G745" i="1"/>
  <c r="F748" i="1"/>
  <c r="F747" i="1"/>
  <c r="F746" i="1"/>
  <c r="F745" i="1"/>
  <c r="G716" i="1"/>
  <c r="G715" i="1"/>
  <c r="G714" i="1"/>
  <c r="G713" i="1"/>
  <c r="F716" i="1"/>
  <c r="F715" i="1"/>
  <c r="F714" i="1"/>
  <c r="F713" i="1"/>
  <c r="G720" i="1"/>
  <c r="G719" i="1"/>
  <c r="F719" i="1"/>
  <c r="G718" i="1"/>
  <c r="G717" i="1"/>
  <c r="F720" i="1"/>
  <c r="F718" i="1"/>
  <c r="F717" i="1"/>
  <c r="G700" i="1"/>
  <c r="G699" i="1"/>
  <c r="G698" i="1"/>
  <c r="G697" i="1"/>
  <c r="F700" i="1"/>
  <c r="F699" i="1"/>
  <c r="F698" i="1"/>
  <c r="F697" i="1"/>
  <c r="G704" i="1"/>
  <c r="G703" i="1"/>
  <c r="G702" i="1"/>
  <c r="G701" i="1"/>
  <c r="F704" i="1"/>
  <c r="F703" i="1"/>
  <c r="F702" i="1"/>
  <c r="F701" i="1"/>
  <c r="G652" i="1"/>
  <c r="G651" i="1"/>
  <c r="G650" i="1"/>
  <c r="G649" i="1"/>
  <c r="F652" i="1"/>
  <c r="F651" i="1"/>
  <c r="F650" i="1"/>
  <c r="F649" i="1"/>
  <c r="G656" i="1"/>
  <c r="G655" i="1"/>
  <c r="G654" i="1"/>
  <c r="G653" i="1"/>
  <c r="F656" i="1"/>
  <c r="F655" i="1"/>
  <c r="F654" i="1"/>
  <c r="F653" i="1"/>
  <c r="G636" i="1"/>
  <c r="G635" i="1"/>
  <c r="G634" i="1"/>
  <c r="G633" i="1"/>
  <c r="F636" i="1"/>
  <c r="F635" i="1"/>
  <c r="F634" i="1"/>
  <c r="F633" i="1"/>
  <c r="G640" i="1"/>
  <c r="G639" i="1"/>
  <c r="G638" i="1"/>
  <c r="G637" i="1"/>
  <c r="F640" i="1"/>
  <c r="F639" i="1"/>
  <c r="F638" i="1"/>
  <c r="F637" i="1"/>
  <c r="G783" i="1"/>
  <c r="F783" i="1"/>
  <c r="G771" i="1"/>
  <c r="F771" i="1"/>
  <c r="G759" i="1"/>
  <c r="F759" i="1"/>
  <c r="G741" i="1"/>
  <c r="F741" i="1"/>
  <c r="G737" i="1"/>
  <c r="F737" i="1"/>
  <c r="G733" i="1"/>
  <c r="F733" i="1"/>
  <c r="G729" i="1"/>
  <c r="F729" i="1"/>
  <c r="G725" i="1"/>
  <c r="F725" i="1"/>
  <c r="G721" i="1"/>
  <c r="F721" i="1"/>
  <c r="G709" i="1"/>
  <c r="F709" i="1"/>
  <c r="G705" i="1"/>
  <c r="F705" i="1"/>
  <c r="G693" i="1"/>
  <c r="F693" i="1"/>
  <c r="G689" i="1"/>
  <c r="F689" i="1"/>
  <c r="G685" i="1"/>
  <c r="F685" i="1"/>
  <c r="G681" i="1"/>
  <c r="F681" i="1"/>
  <c r="G677" i="1"/>
  <c r="F677" i="1"/>
  <c r="G673" i="1"/>
  <c r="F673" i="1"/>
  <c r="G669" i="1"/>
  <c r="F669" i="1"/>
  <c r="G665" i="1"/>
  <c r="F665" i="1"/>
  <c r="G661" i="1"/>
  <c r="F661" i="1"/>
  <c r="G657" i="1"/>
  <c r="F657" i="1"/>
  <c r="G645" i="1"/>
  <c r="F645" i="1"/>
  <c r="G641" i="1"/>
  <c r="F641" i="1"/>
  <c r="G630" i="1"/>
  <c r="G629" i="1"/>
  <c r="G628" i="1"/>
  <c r="F630" i="1"/>
  <c r="F629" i="1"/>
  <c r="F628" i="1"/>
  <c r="G618" i="1"/>
  <c r="G617" i="1"/>
  <c r="G616" i="1"/>
  <c r="F618" i="1"/>
  <c r="F617" i="1"/>
  <c r="F616" i="1"/>
  <c r="G621" i="1"/>
  <c r="G620" i="1"/>
  <c r="G619" i="1"/>
  <c r="F621" i="1"/>
  <c r="F620" i="1"/>
  <c r="F619" i="1"/>
  <c r="G600" i="1"/>
  <c r="G599" i="1"/>
  <c r="G598" i="1"/>
  <c r="F600" i="1"/>
  <c r="F599" i="1"/>
  <c r="F598" i="1"/>
  <c r="G603" i="1"/>
  <c r="G602" i="1"/>
  <c r="G601" i="1"/>
  <c r="F603" i="1"/>
  <c r="F602" i="1"/>
  <c r="F601" i="1"/>
  <c r="G576" i="1"/>
  <c r="G575" i="1"/>
  <c r="G574" i="1"/>
  <c r="F576" i="1"/>
  <c r="F575" i="1"/>
  <c r="F574" i="1"/>
  <c r="G579" i="1"/>
  <c r="G578" i="1"/>
  <c r="G577" i="1"/>
  <c r="F579" i="1"/>
  <c r="F578" i="1"/>
  <c r="F577" i="1"/>
  <c r="G561" i="1"/>
  <c r="G560" i="1"/>
  <c r="G559" i="1"/>
  <c r="F561" i="1"/>
  <c r="F560" i="1"/>
  <c r="F559" i="1"/>
  <c r="G564" i="1"/>
  <c r="G563" i="1"/>
  <c r="G562" i="1"/>
  <c r="F564" i="1"/>
  <c r="F563" i="1"/>
  <c r="F562" i="1"/>
  <c r="G622" i="1"/>
  <c r="F622" i="1"/>
  <c r="G625" i="1"/>
  <c r="F625" i="1"/>
  <c r="G613" i="1" l="1"/>
  <c r="F613" i="1"/>
  <c r="G610" i="1"/>
  <c r="F610" i="1"/>
  <c r="G607" i="1"/>
  <c r="F607" i="1"/>
  <c r="G604" i="1"/>
  <c r="F604" i="1"/>
  <c r="G595" i="1"/>
  <c r="F595" i="1"/>
  <c r="G592" i="1"/>
  <c r="F592" i="1"/>
  <c r="G589" i="1"/>
  <c r="F589" i="1"/>
  <c r="G586" i="1"/>
  <c r="F586" i="1"/>
  <c r="G583" i="1"/>
  <c r="F583" i="1"/>
  <c r="G580" i="1"/>
  <c r="F580" i="1"/>
  <c r="G571" i="1"/>
  <c r="F571" i="1"/>
  <c r="G568" i="1"/>
  <c r="F568" i="1"/>
  <c r="G565" i="1"/>
  <c r="F565" i="1"/>
  <c r="G536" i="1"/>
  <c r="G532" i="1" s="1"/>
  <c r="G535" i="1"/>
  <c r="G531" i="1" s="1"/>
  <c r="G534" i="1"/>
  <c r="G530" i="1" s="1"/>
  <c r="F536" i="1"/>
  <c r="F532" i="1" s="1"/>
  <c r="F535" i="1"/>
  <c r="F531" i="1" s="1"/>
  <c r="F534" i="1"/>
  <c r="F530" i="1" s="1"/>
  <c r="G507" i="1"/>
  <c r="G504" i="1" s="1"/>
  <c r="G506" i="1"/>
  <c r="G503" i="1" s="1"/>
  <c r="F507" i="1"/>
  <c r="F504" i="1" s="1"/>
  <c r="F506" i="1"/>
  <c r="F503" i="1" s="1"/>
  <c r="G537" i="1"/>
  <c r="F537" i="1"/>
  <c r="G541" i="1"/>
  <c r="F541" i="1"/>
  <c r="G544" i="1"/>
  <c r="F544" i="1"/>
  <c r="G547" i="1"/>
  <c r="F547" i="1"/>
  <c r="G550" i="1"/>
  <c r="F550" i="1"/>
  <c r="G526" i="1"/>
  <c r="F526" i="1"/>
  <c r="G523" i="1"/>
  <c r="F523" i="1"/>
  <c r="G520" i="1"/>
  <c r="F520" i="1"/>
  <c r="G517" i="1"/>
  <c r="F517" i="1"/>
  <c r="G514" i="1"/>
  <c r="F514" i="1"/>
  <c r="G511" i="1"/>
  <c r="F511" i="1"/>
  <c r="G508" i="1"/>
  <c r="F508" i="1"/>
  <c r="G493" i="1"/>
  <c r="G489" i="1" s="1"/>
  <c r="G556" i="1" s="1"/>
  <c r="G492" i="1"/>
  <c r="G488" i="1" s="1"/>
  <c r="G491" i="1"/>
  <c r="G487" i="1" s="1"/>
  <c r="F493" i="1"/>
  <c r="F489" i="1" s="1"/>
  <c r="F492" i="1"/>
  <c r="F488" i="1" s="1"/>
  <c r="F491" i="1"/>
  <c r="F487" i="1" s="1"/>
  <c r="G498" i="1"/>
  <c r="F498" i="1"/>
  <c r="G494" i="1"/>
  <c r="G490" i="1" s="1"/>
  <c r="G486" i="1" s="1"/>
  <c r="F494" i="1"/>
  <c r="G474" i="1"/>
  <c r="G471" i="1" s="1"/>
  <c r="G473" i="1"/>
  <c r="G470" i="1" s="1"/>
  <c r="F474" i="1"/>
  <c r="F471" i="1" s="1"/>
  <c r="F473" i="1"/>
  <c r="F470" i="1" s="1"/>
  <c r="G478" i="1"/>
  <c r="F478" i="1"/>
  <c r="G475" i="1"/>
  <c r="G472" i="1" s="1"/>
  <c r="G469" i="1" s="1"/>
  <c r="F475" i="1"/>
  <c r="F472" i="1" s="1"/>
  <c r="F469" i="1" s="1"/>
  <c r="G447" i="1"/>
  <c r="G444" i="1" s="1"/>
  <c r="G446" i="1"/>
  <c r="G443" i="1" s="1"/>
  <c r="F447" i="1"/>
  <c r="F444" i="1" s="1"/>
  <c r="F446" i="1"/>
  <c r="F443" i="1" s="1"/>
  <c r="G466" i="1"/>
  <c r="F466" i="1"/>
  <c r="G555" i="1" l="1"/>
  <c r="F490" i="1"/>
  <c r="F486" i="1" s="1"/>
  <c r="G554" i="1"/>
  <c r="F533" i="1"/>
  <c r="F529" i="1" s="1"/>
  <c r="G533" i="1"/>
  <c r="G529" i="1" s="1"/>
  <c r="F505" i="1"/>
  <c r="F502" i="1" s="1"/>
  <c r="G505" i="1"/>
  <c r="G502" i="1" s="1"/>
  <c r="F554" i="1"/>
  <c r="F555" i="1"/>
  <c r="F556" i="1"/>
  <c r="G463" i="1"/>
  <c r="F463" i="1"/>
  <c r="G460" i="1"/>
  <c r="F460" i="1"/>
  <c r="G457" i="1"/>
  <c r="F457" i="1"/>
  <c r="G454" i="1"/>
  <c r="F454" i="1"/>
  <c r="G451" i="1"/>
  <c r="F451" i="1"/>
  <c r="G448" i="1"/>
  <c r="F448" i="1"/>
  <c r="G435" i="1"/>
  <c r="G432" i="1" s="1"/>
  <c r="G434" i="1"/>
  <c r="G431" i="1" s="1"/>
  <c r="F435" i="1"/>
  <c r="F432" i="1" s="1"/>
  <c r="F434" i="1"/>
  <c r="F431" i="1" s="1"/>
  <c r="G439" i="1"/>
  <c r="F439" i="1"/>
  <c r="G436" i="1"/>
  <c r="F436" i="1"/>
  <c r="G417" i="1"/>
  <c r="G414" i="1" s="1"/>
  <c r="G483" i="1" s="1"/>
  <c r="G416" i="1"/>
  <c r="G413" i="1" s="1"/>
  <c r="G482" i="1" s="1"/>
  <c r="F417" i="1"/>
  <c r="F414" i="1" s="1"/>
  <c r="F416" i="1"/>
  <c r="F413" i="1" s="1"/>
  <c r="F482" i="1" s="1"/>
  <c r="G427" i="1"/>
  <c r="F427" i="1"/>
  <c r="G424" i="1"/>
  <c r="F424" i="1"/>
  <c r="G421" i="1"/>
  <c r="F421" i="1"/>
  <c r="G418" i="1"/>
  <c r="F418" i="1"/>
  <c r="G401" i="1"/>
  <c r="G397" i="1" s="1"/>
  <c r="G400" i="1"/>
  <c r="G396" i="1" s="1"/>
  <c r="G399" i="1"/>
  <c r="G395" i="1" s="1"/>
  <c r="F401" i="1"/>
  <c r="F397" i="1" s="1"/>
  <c r="F400" i="1"/>
  <c r="F396" i="1" s="1"/>
  <c r="F399" i="1"/>
  <c r="F395" i="1" s="1"/>
  <c r="G402" i="1"/>
  <c r="G398" i="1" s="1"/>
  <c r="G394" i="1" s="1"/>
  <c r="F402" i="1"/>
  <c r="F398" i="1" s="1"/>
  <c r="F394" i="1" s="1"/>
  <c r="G377" i="1"/>
  <c r="G373" i="1" s="1"/>
  <c r="G376" i="1"/>
  <c r="G372" i="1" s="1"/>
  <c r="G375" i="1"/>
  <c r="G371" i="1" s="1"/>
  <c r="F377" i="1"/>
  <c r="F373" i="1" s="1"/>
  <c r="F376" i="1"/>
  <c r="F372" i="1" s="1"/>
  <c r="F375" i="1"/>
  <c r="F371" i="1" s="1"/>
  <c r="G391" i="1"/>
  <c r="F391" i="1"/>
  <c r="G387" i="1"/>
  <c r="F387" i="1"/>
  <c r="G384" i="1"/>
  <c r="F384" i="1"/>
  <c r="G381" i="1"/>
  <c r="F381" i="1"/>
  <c r="G378" i="1"/>
  <c r="F378" i="1"/>
  <c r="G351" i="1"/>
  <c r="G347" i="1" s="1"/>
  <c r="G350" i="1"/>
  <c r="G346" i="1" s="1"/>
  <c r="G349" i="1"/>
  <c r="G345" i="1" s="1"/>
  <c r="F351" i="1"/>
  <c r="F347" i="1" s="1"/>
  <c r="F350" i="1"/>
  <c r="F346" i="1" s="1"/>
  <c r="F349" i="1"/>
  <c r="F345" i="1" s="1"/>
  <c r="G367" i="1"/>
  <c r="F367" i="1"/>
  <c r="G364" i="1"/>
  <c r="F364" i="1"/>
  <c r="G360" i="1"/>
  <c r="F360" i="1"/>
  <c r="G356" i="1"/>
  <c r="F356" i="1"/>
  <c r="G352" i="1"/>
  <c r="F352" i="1"/>
  <c r="G324" i="1"/>
  <c r="G320" i="1" s="1"/>
  <c r="G323" i="1"/>
  <c r="G319" i="1" s="1"/>
  <c r="G322" i="1"/>
  <c r="G318" i="1" s="1"/>
  <c r="F324" i="1"/>
  <c r="F320" i="1" s="1"/>
  <c r="F323" i="1"/>
  <c r="F319" i="1" s="1"/>
  <c r="F322" i="1"/>
  <c r="F318" i="1" s="1"/>
  <c r="G341" i="1"/>
  <c r="F341" i="1"/>
  <c r="G337" i="1"/>
  <c r="F337" i="1"/>
  <c r="G334" i="1"/>
  <c r="F334" i="1"/>
  <c r="G331" i="1"/>
  <c r="F331" i="1"/>
  <c r="G328" i="1"/>
  <c r="F328" i="1"/>
  <c r="G325" i="1"/>
  <c r="F325" i="1"/>
  <c r="G296" i="1"/>
  <c r="G292" i="1" s="1"/>
  <c r="G295" i="1"/>
  <c r="G291" i="1" s="1"/>
  <c r="G294" i="1"/>
  <c r="G290" i="1" s="1"/>
  <c r="F296" i="1"/>
  <c r="F292" i="1" s="1"/>
  <c r="F295" i="1"/>
  <c r="F291" i="1" s="1"/>
  <c r="F294" i="1"/>
  <c r="F290" i="1" s="1"/>
  <c r="G314" i="1"/>
  <c r="F314" i="1"/>
  <c r="G311" i="1"/>
  <c r="F311" i="1"/>
  <c r="G307" i="1"/>
  <c r="F307" i="1"/>
  <c r="G304" i="1"/>
  <c r="F304" i="1"/>
  <c r="G301" i="1"/>
  <c r="F301" i="1"/>
  <c r="G297" i="1"/>
  <c r="F297" i="1"/>
  <c r="G267" i="1"/>
  <c r="G263" i="1" s="1"/>
  <c r="G266" i="1"/>
  <c r="G262" i="1" s="1"/>
  <c r="G265" i="1"/>
  <c r="G261" i="1" s="1"/>
  <c r="F267" i="1"/>
  <c r="F263" i="1" s="1"/>
  <c r="F266" i="1"/>
  <c r="F262" i="1" s="1"/>
  <c r="F265" i="1"/>
  <c r="F261" i="1" s="1"/>
  <c r="G285" i="1"/>
  <c r="F285" i="1"/>
  <c r="G281" i="1"/>
  <c r="F281" i="1"/>
  <c r="G278" i="1"/>
  <c r="F278" i="1"/>
  <c r="G275" i="1"/>
  <c r="F275" i="1"/>
  <c r="G272" i="1"/>
  <c r="F272" i="1"/>
  <c r="G553" i="1" l="1"/>
  <c r="F553" i="1"/>
  <c r="F445" i="1"/>
  <c r="F442" i="1" s="1"/>
  <c r="G445" i="1"/>
  <c r="G442" i="1" s="1"/>
  <c r="F415" i="1"/>
  <c r="F412" i="1" s="1"/>
  <c r="F483" i="1"/>
  <c r="G409" i="1"/>
  <c r="G794" i="1" s="1"/>
  <c r="F409" i="1"/>
  <c r="G374" i="1"/>
  <c r="G370" i="1" s="1"/>
  <c r="G415" i="1"/>
  <c r="G412" i="1" s="1"/>
  <c r="F433" i="1"/>
  <c r="F430" i="1" s="1"/>
  <c r="G433" i="1"/>
  <c r="G430" i="1" s="1"/>
  <c r="F374" i="1"/>
  <c r="F370" i="1" s="1"/>
  <c r="G348" i="1"/>
  <c r="G344" i="1" s="1"/>
  <c r="F348" i="1"/>
  <c r="F344" i="1" s="1"/>
  <c r="F321" i="1"/>
  <c r="F317" i="1" s="1"/>
  <c r="G321" i="1"/>
  <c r="G317" i="1" s="1"/>
  <c r="F293" i="1"/>
  <c r="F289" i="1" s="1"/>
  <c r="G293" i="1"/>
  <c r="G289" i="1" s="1"/>
  <c r="G481" i="1" l="1"/>
  <c r="F481" i="1"/>
  <c r="G268" i="1"/>
  <c r="G264" i="1" s="1"/>
  <c r="G260" i="1" s="1"/>
  <c r="F268" i="1"/>
  <c r="F264" i="1" s="1"/>
  <c r="F260" i="1" s="1"/>
  <c r="G247" i="1"/>
  <c r="G244" i="1" s="1"/>
  <c r="G408" i="1" s="1"/>
  <c r="G793" i="1" s="1"/>
  <c r="G246" i="1"/>
  <c r="G243" i="1" s="1"/>
  <c r="G407" i="1" s="1"/>
  <c r="G792" i="1" s="1"/>
  <c r="F247" i="1"/>
  <c r="F244" i="1" s="1"/>
  <c r="F408" i="1" s="1"/>
  <c r="F246" i="1"/>
  <c r="F243" i="1" s="1"/>
  <c r="F407" i="1" s="1"/>
  <c r="G257" i="1"/>
  <c r="F257" i="1"/>
  <c r="G254" i="1"/>
  <c r="F254" i="1"/>
  <c r="G251" i="1"/>
  <c r="F251" i="1"/>
  <c r="G248" i="1"/>
  <c r="F248" i="1"/>
  <c r="G231" i="1"/>
  <c r="G227" i="1" s="1"/>
  <c r="G230" i="1"/>
  <c r="G226" i="1" s="1"/>
  <c r="G229" i="1"/>
  <c r="G225" i="1" s="1"/>
  <c r="F231" i="1"/>
  <c r="F227" i="1" s="1"/>
  <c r="F230" i="1"/>
  <c r="F226" i="1" s="1"/>
  <c r="F229" i="1"/>
  <c r="F225" i="1" s="1"/>
  <c r="G219" i="1"/>
  <c r="G215" i="1" s="1"/>
  <c r="G218" i="1"/>
  <c r="G214" i="1" s="1"/>
  <c r="G217" i="1"/>
  <c r="G213" i="1" s="1"/>
  <c r="F219" i="1"/>
  <c r="F215" i="1" s="1"/>
  <c r="F218" i="1"/>
  <c r="F214" i="1" s="1"/>
  <c r="F217" i="1"/>
  <c r="F213" i="1" s="1"/>
  <c r="G207" i="1"/>
  <c r="G203" i="1" s="1"/>
  <c r="G206" i="1"/>
  <c r="G202" i="1" s="1"/>
  <c r="G205" i="1"/>
  <c r="G201" i="1" s="1"/>
  <c r="F207" i="1"/>
  <c r="F203" i="1" s="1"/>
  <c r="F206" i="1"/>
  <c r="F202" i="1" s="1"/>
  <c r="F205" i="1"/>
  <c r="F201" i="1" s="1"/>
  <c r="G193" i="1"/>
  <c r="G190" i="1" s="1"/>
  <c r="G192" i="1"/>
  <c r="G189" i="1" s="1"/>
  <c r="F193" i="1"/>
  <c r="F190" i="1" s="1"/>
  <c r="F192" i="1"/>
  <c r="F189" i="1" s="1"/>
  <c r="G181" i="1"/>
  <c r="G178" i="1" s="1"/>
  <c r="G180" i="1"/>
  <c r="G177" i="1" s="1"/>
  <c r="F181" i="1"/>
  <c r="F178" i="1" s="1"/>
  <c r="F180" i="1"/>
  <c r="F177" i="1" s="1"/>
  <c r="G232" i="1"/>
  <c r="G228" i="1" s="1"/>
  <c r="G224" i="1" s="1"/>
  <c r="F232" i="1"/>
  <c r="F228" i="1" s="1"/>
  <c r="F224" i="1" s="1"/>
  <c r="G220" i="1"/>
  <c r="G216" i="1" s="1"/>
  <c r="G212" i="1" s="1"/>
  <c r="F220" i="1"/>
  <c r="F216" i="1" s="1"/>
  <c r="F212" i="1" s="1"/>
  <c r="G245" i="1" l="1"/>
  <c r="G242" i="1" s="1"/>
  <c r="G406" i="1" s="1"/>
  <c r="G791" i="1" s="1"/>
  <c r="F245" i="1"/>
  <c r="F242" i="1" s="1"/>
  <c r="F406" i="1" s="1"/>
  <c r="G208" i="1"/>
  <c r="G204" i="1" s="1"/>
  <c r="G200" i="1" s="1"/>
  <c r="F208" i="1"/>
  <c r="F204" i="1" s="1"/>
  <c r="F200" i="1" s="1"/>
  <c r="G197" i="1"/>
  <c r="F197" i="1"/>
  <c r="G194" i="1"/>
  <c r="F194" i="1"/>
  <c r="G185" i="1"/>
  <c r="F185" i="1"/>
  <c r="G182" i="1"/>
  <c r="F182" i="1"/>
  <c r="F191" i="1" l="1"/>
  <c r="F188" i="1" s="1"/>
  <c r="G179" i="1"/>
  <c r="G176" i="1" s="1"/>
  <c r="G191" i="1"/>
  <c r="G188" i="1" s="1"/>
  <c r="F179" i="1"/>
  <c r="F176" i="1" s="1"/>
  <c r="G166" i="1"/>
  <c r="G163" i="1" s="1"/>
  <c r="G165" i="1"/>
  <c r="G162" i="1" s="1"/>
  <c r="F166" i="1"/>
  <c r="F163" i="1" s="1"/>
  <c r="F165" i="1"/>
  <c r="F162" i="1" s="1"/>
  <c r="G173" i="1"/>
  <c r="F173" i="1"/>
  <c r="G170" i="1"/>
  <c r="F170" i="1"/>
  <c r="G167" i="1"/>
  <c r="F167" i="1"/>
  <c r="G148" i="1"/>
  <c r="G145" i="1" s="1"/>
  <c r="G147" i="1"/>
  <c r="G144" i="1" s="1"/>
  <c r="F148" i="1"/>
  <c r="F145" i="1" s="1"/>
  <c r="F147" i="1"/>
  <c r="F144" i="1" s="1"/>
  <c r="G158" i="1"/>
  <c r="F158" i="1"/>
  <c r="G155" i="1"/>
  <c r="F155" i="1"/>
  <c r="G152" i="1"/>
  <c r="F152" i="1"/>
  <c r="G149" i="1"/>
  <c r="F149" i="1"/>
  <c r="G136" i="1"/>
  <c r="G133" i="1" s="1"/>
  <c r="G135" i="1"/>
  <c r="G132" i="1" s="1"/>
  <c r="F136" i="1"/>
  <c r="F133" i="1" s="1"/>
  <c r="F135" i="1"/>
  <c r="F132" i="1" s="1"/>
  <c r="G140" i="1"/>
  <c r="F140" i="1"/>
  <c r="G137" i="1"/>
  <c r="F137" i="1"/>
  <c r="G121" i="1"/>
  <c r="G118" i="1" s="1"/>
  <c r="G120" i="1"/>
  <c r="G117" i="1" s="1"/>
  <c r="F121" i="1"/>
  <c r="F118" i="1" s="1"/>
  <c r="F120" i="1"/>
  <c r="F117" i="1" s="1"/>
  <c r="G128" i="1"/>
  <c r="F128" i="1"/>
  <c r="G125" i="1"/>
  <c r="F125" i="1"/>
  <c r="G122" i="1"/>
  <c r="F122" i="1"/>
  <c r="G109" i="1"/>
  <c r="G106" i="1" s="1"/>
  <c r="G108" i="1"/>
  <c r="G105" i="1" s="1"/>
  <c r="F109" i="1"/>
  <c r="F106" i="1" s="1"/>
  <c r="F108" i="1"/>
  <c r="F105" i="1" s="1"/>
  <c r="G113" i="1"/>
  <c r="F113" i="1"/>
  <c r="G110" i="1"/>
  <c r="F110" i="1"/>
  <c r="G27" i="1"/>
  <c r="G23" i="1" s="1"/>
  <c r="G239" i="1" s="1"/>
  <c r="G26" i="1"/>
  <c r="G22" i="1" s="1"/>
  <c r="F26" i="1"/>
  <c r="F22" i="1" s="1"/>
  <c r="G25" i="1"/>
  <c r="G21" i="1" s="1"/>
  <c r="F27" i="1"/>
  <c r="F23" i="1" s="1"/>
  <c r="F239" i="1" s="1"/>
  <c r="F25" i="1"/>
  <c r="F21" i="1" s="1"/>
  <c r="G101" i="1"/>
  <c r="F101" i="1"/>
  <c r="F164" i="1" l="1"/>
  <c r="F161" i="1" s="1"/>
  <c r="G164" i="1"/>
  <c r="G161" i="1" s="1"/>
  <c r="F134" i="1"/>
  <c r="F131" i="1" s="1"/>
  <c r="F119" i="1"/>
  <c r="F116" i="1" s="1"/>
  <c r="G134" i="1"/>
  <c r="G131" i="1" s="1"/>
  <c r="F238" i="1"/>
  <c r="F146" i="1"/>
  <c r="F143" i="1" s="1"/>
  <c r="G146" i="1"/>
  <c r="G143" i="1" s="1"/>
  <c r="F107" i="1"/>
  <c r="F104" i="1" s="1"/>
  <c r="G107" i="1"/>
  <c r="G104" i="1" s="1"/>
  <c r="G237" i="1"/>
  <c r="G119" i="1"/>
  <c r="G116" i="1" s="1"/>
  <c r="G238" i="1"/>
  <c r="F237" i="1"/>
  <c r="G97" i="1"/>
  <c r="F97" i="1"/>
  <c r="G93" i="1"/>
  <c r="F93" i="1"/>
  <c r="G89" i="1"/>
  <c r="F89" i="1"/>
  <c r="G85" i="1"/>
  <c r="F85" i="1"/>
  <c r="G81" i="1"/>
  <c r="F81" i="1"/>
  <c r="G77" i="1"/>
  <c r="F77" i="1"/>
  <c r="G73" i="1"/>
  <c r="F73" i="1"/>
  <c r="G69" i="1"/>
  <c r="F69" i="1"/>
  <c r="G65" i="1"/>
  <c r="F65" i="1"/>
  <c r="G61" i="1"/>
  <c r="F61" i="1"/>
  <c r="G57" i="1"/>
  <c r="F57" i="1"/>
  <c r="G53" i="1"/>
  <c r="F53" i="1"/>
  <c r="G49" i="1"/>
  <c r="F49" i="1"/>
  <c r="G46" i="1"/>
  <c r="F46" i="1"/>
  <c r="G43" i="1"/>
  <c r="F43" i="1"/>
  <c r="G40" i="1"/>
  <c r="F40" i="1"/>
  <c r="G37" i="1"/>
  <c r="F37" i="1"/>
  <c r="G34" i="1"/>
  <c r="F34" i="1"/>
  <c r="G31" i="1"/>
  <c r="F31" i="1"/>
  <c r="G28" i="1"/>
  <c r="F28" i="1"/>
  <c r="F24" i="1" l="1"/>
  <c r="F20" i="1" s="1"/>
  <c r="F236" i="1" s="1"/>
  <c r="G24" i="1"/>
  <c r="G20" i="1" s="1"/>
  <c r="G236" i="1" s="1"/>
</calcChain>
</file>

<file path=xl/sharedStrings.xml><?xml version="1.0" encoding="utf-8"?>
<sst xmlns="http://schemas.openxmlformats.org/spreadsheetml/2006/main" count="2299" uniqueCount="575">
  <si>
    <t>Мероприятие 1: Обеспечение культурно-досуговой организации</t>
  </si>
  <si>
    <t>Мероприятие 1: Обеспечение деятельности библиотечных организаций</t>
  </si>
  <si>
    <t>Мероприятие 1: Обеспечение деятельности организаций дополнительного образования</t>
  </si>
  <si>
    <t>Мероприятие 1: Обеспечение музейной деятельности</t>
  </si>
  <si>
    <t>Итого по подпрограмме 3 муниципальной программы</t>
  </si>
  <si>
    <t xml:space="preserve">Удельный вес здании муниципальных учреждений, предоставляющих услуги населению, оборудованных с учетом потребностей инвалидов, в общем числе зданий муниципальных учреждений, предоставляющих услуги населению, с учетом потребностей инвалидов </t>
  </si>
  <si>
    <t>1.1.2.</t>
  </si>
  <si>
    <t>2.1.2.</t>
  </si>
  <si>
    <t>2.1.3.</t>
  </si>
  <si>
    <t>2.1.4.</t>
  </si>
  <si>
    <t>2.1.5.</t>
  </si>
  <si>
    <t>2.1.6.</t>
  </si>
  <si>
    <t>2.1.7.</t>
  </si>
  <si>
    <t>3.1.2.</t>
  </si>
  <si>
    <t>3. Поступлений целевого характера из федерального бюджета</t>
  </si>
  <si>
    <t>3.1.3.</t>
  </si>
  <si>
    <t>3.1.4.</t>
  </si>
  <si>
    <t>3.1.5.</t>
  </si>
  <si>
    <t>Итого по подпрограмме 4  муниципальной программы</t>
  </si>
  <si>
    <t>ВСЕГО по муниципальной  программе</t>
  </si>
  <si>
    <t>№ п/п</t>
  </si>
  <si>
    <t>Наименование</t>
  </si>
  <si>
    <t>Единица измерения</t>
  </si>
  <si>
    <t>Значение</t>
  </si>
  <si>
    <t>Всего</t>
  </si>
  <si>
    <t>2. Поступлений целевого характера из областного бюджета</t>
  </si>
  <si>
    <t>Х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</si>
  <si>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</si>
  <si>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</si>
  <si>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Доля родителей (законных представителей), получающих денежную компенсацию части родительской платы за содержание детей (присмотр и уход за детьми) в образовательных организациях, реализующих основную общеобразовательную программу дошкольного образования</t>
  </si>
  <si>
    <t>Доля обучающихся в общеобразовательных организациях,  сдавших единый государственный экзамен по русскому языку и математике,  от общего количества обучающихся в общеобразовательных организациях,  участвовавших в едином государственном экзамене по русскому языку и математике.</t>
  </si>
  <si>
    <t>Доля общеобразовательных организаций, оснащенных транспортными средствами для подвоза обучающихся соответствующих требованиям безопасности перевозки детей, от общего количества общеобразовательных организаций</t>
  </si>
  <si>
    <t>Доля обучающихся - участников олимпиад, научно-практических конференций, спортивных мероприятий, творческих конкурсов от общего количества обучающихся муниципальных образовательных организаций.</t>
  </si>
  <si>
    <t>Доля педагогов, принимающих участие в различных организационных формах предъявления опыта работы на муниципальном, региональном, всероссийском и международном уровне</t>
  </si>
  <si>
    <t>Доля молодых специалистов от общего количества педагогических работников образовательных организаций</t>
  </si>
  <si>
    <t>Доля потребителей муниципальных услуг, удовлетворенных качеством и доступностью муниципальных услуг в сфере образования</t>
  </si>
  <si>
    <t>Доля  опекунов  (попечителей) детей-сирот и детей, оставшихся без попечения родителей, получающих выплату на содержание подопечных детей</t>
  </si>
  <si>
    <t xml:space="preserve">Мероприятие 1: Организация и осуществление деятельности по опеке и попечительству над несовершеннолетними
</t>
  </si>
  <si>
    <t>Наименование показателя</t>
  </si>
  <si>
    <t>Финансовое обеспечение</t>
  </si>
  <si>
    <t>Итого по подпрограмме 1 муниципальной программы</t>
  </si>
  <si>
    <t>1.1.</t>
  </si>
  <si>
    <t>1.1.1.</t>
  </si>
  <si>
    <t>2.1.</t>
  </si>
  <si>
    <t>2.1.1.</t>
  </si>
  <si>
    <t>3.1.</t>
  </si>
  <si>
    <t>3.1.1.</t>
  </si>
  <si>
    <t>4.1.</t>
  </si>
  <si>
    <t>4.1.1.</t>
  </si>
  <si>
    <t>5.1.</t>
  </si>
  <si>
    <t>5.1.1.</t>
  </si>
  <si>
    <t>6.1.</t>
  </si>
  <si>
    <t>6.1.1.</t>
  </si>
  <si>
    <t>Итого по подпрограмме 2 муниципальной программы</t>
  </si>
  <si>
    <t xml:space="preserve">Мероприятие 2: Организация работ по беспрепятственному посещению инвалидами спортивных объектов
</t>
  </si>
  <si>
    <t>Мероприятие 1: Вовлечение людей с ограниченными возможностями в клубные формирования и любительские объединения районного центра культуры</t>
  </si>
  <si>
    <t>Мероприятие 4: Проведение декад, посвященных людям с ограниченными возможностями</t>
  </si>
  <si>
    <t xml:space="preserve">Мероприятие 6: Проведение встреч с ветеранами войны, труда </t>
  </si>
  <si>
    <t>Мероприятие 7: Обслуживание читателей-инвалидов на дому</t>
  </si>
  <si>
    <t>Мероприятие 5: Проведение соревнований, приуроченных ко Дню инвалидов</t>
  </si>
  <si>
    <t xml:space="preserve">Мероприятие 1: Обеспечение доступности инвалидов к объектам социальной инфраструктуры (установка пандусов) </t>
  </si>
  <si>
    <t>Итого по подпрограмме 5  муниципальной программы</t>
  </si>
  <si>
    <t>Мероприятие 1.  Организация и проведение социально-культурных, физкультурно-спортивных мероприятий, направленных на профилактику правонарушений и наркомании терроризма и экстремизма.</t>
  </si>
  <si>
    <t>Мероприятие 3. Проведение мероприятий по информированию жителей района о тактике действий при угрозе возникновения террористических актов,  подготовка информационных материалов о действиях в случае  возникновения угроз террористического характера, проведение тематических мероприятий (фестивалей, конкурсов).</t>
  </si>
  <si>
    <t>1.</t>
  </si>
  <si>
    <t>1.1.3.</t>
  </si>
  <si>
    <t>2.</t>
  </si>
  <si>
    <t>Количество просветительских материалов наглядных пособий</t>
  </si>
  <si>
    <t>Количество мероприятий по профилактике правонарушений, наркомании, терроризма и экстремизма</t>
  </si>
  <si>
    <t>Мероприятие 1.  Приобретение камер видеонаблюдения и прочих технических средств</t>
  </si>
  <si>
    <t>Мероприятие 2.  Организация мероприятий по внедрению аппаратно-программного комплекса "Безопасный город"</t>
  </si>
  <si>
    <t>Мероприятие 3.  Организация деятельности добровольных народных дружин на территории Горьковского муниципального района</t>
  </si>
  <si>
    <t>единиц</t>
  </si>
  <si>
    <t>Количество лиц с ограниченными возможностями посетивших спортивные объекты</t>
  </si>
  <si>
    <t>Доля муниципальных образовательных организаций Горьковского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Горьковского района</t>
  </si>
  <si>
    <t>человек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</si>
  <si>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</si>
  <si>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процент</t>
  </si>
  <si>
    <t>Соотношение средней заработной платы педагогических работников к средней заработной плате учителей по Омской области</t>
  </si>
  <si>
    <t xml:space="preserve">Мероприятие 2: Выплаты заработной платы работникам муниципальных учреждений в сфере культуры  </t>
  </si>
  <si>
    <t>5.1.2.</t>
  </si>
  <si>
    <t xml:space="preserve">Мероприятие 2: Руководство и управление в сфере установленных функций органов местного самоуправления </t>
  </si>
  <si>
    <t>5.1.3.</t>
  </si>
  <si>
    <t xml:space="preserve">Доля учащихся принявших участие в муниципальном этапе всероссийской олимпиады школьников от общего количества обучающихся общеобразовательных организаций района </t>
  </si>
  <si>
    <t>X</t>
  </si>
  <si>
    <t>Обеспечение сохранности имущества оздоровительного лагеря "Жемчужина"</t>
  </si>
  <si>
    <t>Количество единиц оборудования включенного в комплекс за период</t>
  </si>
  <si>
    <t>Количество добровольных народных дружин действующих на территории муниципального района</t>
  </si>
  <si>
    <t>3.</t>
  </si>
  <si>
    <t>Мероприятие 1. Организация и проведение уроков "Правила поведения на воде"</t>
  </si>
  <si>
    <t>Количество проведенных уроков</t>
  </si>
  <si>
    <t xml:space="preserve">Мероприятие 2. Установка информационных аншлагов о запрете купания в местах, запрещенных для купания </t>
  </si>
  <si>
    <t xml:space="preserve">Количество установленных информационных аншлагов о запрете купания в местах, запрещенных для купания  </t>
  </si>
  <si>
    <t>Мероприятие 3. Патрулирование мест традиционно сложившегося отдыха населения на водных объектах Горьковского муниципального района в целях профилактики и пресечения правонарушений</t>
  </si>
  <si>
    <t>Мероприятие 4. Проведение рейдовых мероприятий на водных объектах Горьковского муниципального района в целях предупреждения, выявления и устранения правонарушений</t>
  </si>
  <si>
    <t>Количество патрулей</t>
  </si>
  <si>
    <t>Количество проведенных рейдовых мероприятий</t>
  </si>
  <si>
    <t>4.1.2.</t>
  </si>
  <si>
    <t>6.1.2.</t>
  </si>
  <si>
    <t xml:space="preserve">Мероприятие 2: Выплаты заработной платы работникам муниципальных учреждений в сфере культуры </t>
  </si>
  <si>
    <t>Соблюдение уровня заработной платы работников учреждений финансово - экономического, хозяйственного, учебно - методического, информационно - кадрового сопровождения не ниже МРОТ</t>
  </si>
  <si>
    <t>Количество посещений общедоступных библиотек (публичных) библиотек (на 1 жителя в год)</t>
  </si>
  <si>
    <t>4.1.3.</t>
  </si>
  <si>
    <t>6.1.3.</t>
  </si>
  <si>
    <t>Количество созданных рабочих мест для инвалидов</t>
  </si>
  <si>
    <t>1.1.16.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</si>
  <si>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</si>
  <si>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Количество мероприятий, направленных на поддержку народных художественных промыслов</t>
  </si>
  <si>
    <t>4.1.5.</t>
  </si>
  <si>
    <t>Количество детей от шести до восемнадцати лет направленных в оздоровительные лагеря</t>
  </si>
  <si>
    <t>«Развитие социальной сферы Горьковского муниципального района Омской области на 2020-2030 годы»</t>
  </si>
  <si>
    <t xml:space="preserve">
Источник
</t>
  </si>
  <si>
    <t>Количество подведомственных юридических лиц учреждений культуры района</t>
  </si>
  <si>
    <t>4.1.4.</t>
  </si>
  <si>
    <t>Количество культурно-досуговых мероприятий, проведенных за отчетный период</t>
  </si>
  <si>
    <t xml:space="preserve"> -</t>
  </si>
  <si>
    <t xml:space="preserve"> Количество пользователей общедоступной муниципальной библиотеки</t>
  </si>
  <si>
    <t>Доля общедоступных (публичных) библиотек, подключенных к сети "Интернет"</t>
  </si>
  <si>
    <t>4.</t>
  </si>
  <si>
    <t xml:space="preserve"> Количество обучающихся в муниципальном образовательном учреждении дополнительного образования</t>
  </si>
  <si>
    <t>Количество детских школ искусств, укрепивших материально-техническую базу и оснащение оборудованием, музыкальными инструментами</t>
  </si>
  <si>
    <t>5.</t>
  </si>
  <si>
    <t>Количество мероприятий по научно-просветительской деятельности, проведенных музеем за отчетный период</t>
  </si>
  <si>
    <t>6.</t>
  </si>
  <si>
    <t>Мероприятие 1: Обеспечение деятельности центра бухгалтерского и технического обслуживания учреждений культуры</t>
  </si>
  <si>
    <t>Количество обслуживаемых юридических лиц учреждений культуры</t>
  </si>
  <si>
    <t>6.1.4.</t>
  </si>
  <si>
    <t>Мероприятие 4: Приобретение транспортных средств</t>
  </si>
  <si>
    <t>Количество приобретенных транспортных средств</t>
  </si>
  <si>
    <t>Мероприятие 1: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образования.</t>
  </si>
  <si>
    <t>1.1.4.</t>
  </si>
  <si>
    <t>1.1.8.</t>
  </si>
  <si>
    <t>1.1.7.</t>
  </si>
  <si>
    <t>1.1.9.</t>
  </si>
  <si>
    <t>штук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</si>
  <si>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Горьковского муниципального района Омской области, в соответствии с соглашением</t>
  </si>
  <si>
    <t xml:space="preserve"> - </t>
  </si>
  <si>
    <t>Мероприятие 1: Обеспечение деятельности оздоровительного лагеря "Жемчужина"</t>
  </si>
  <si>
    <t>Мероприятие 2: Организация и осуществление мероприятий по работе с детьми и молодёжью в каникулярное время</t>
  </si>
  <si>
    <t>Доля приемных родителей получающих выплату на содержание подопечных детей</t>
  </si>
  <si>
    <t>Доля приемных родителей, получающих ежемесячное денежное вознаграждение</t>
  </si>
  <si>
    <t>7.</t>
  </si>
  <si>
    <t>7.1.</t>
  </si>
  <si>
    <t>7.1.1.</t>
  </si>
  <si>
    <t>Мероприятие 1: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организациях.</t>
  </si>
  <si>
    <t>Доля детей-сирот и детей, оставшихся без попечения родителей, переданных на воспитание в семью, от общего количества выявленных  детей - сирот и детей, оставшихся без попечения родителей, в текущем году.</t>
  </si>
  <si>
    <t>Количество созданных в районе клубных формирований с участием инвалидов</t>
  </si>
  <si>
    <t>Мероприятие 2: Презентация выставки "Чтение в любом формате". Обзор книг для не зрячих и слабовидящих</t>
  </si>
  <si>
    <t xml:space="preserve"> Количество пользователей (инвалидов) общедоступной муниципальной библиотекой</t>
  </si>
  <si>
    <t>Мероприятие 3: Льготное посещение детьми-инвалидами культурно-массовых мероприятий</t>
  </si>
  <si>
    <t>Количество культурно-массовых мероприятий, в которых предусмотрено льготное посещение детьми-инвалидами</t>
  </si>
  <si>
    <t>Количество проведенных культурно-массовых мероприятий для инвалидов</t>
  </si>
  <si>
    <t>Количество проведенных спортивных мероприятий для инвалидов</t>
  </si>
  <si>
    <t>Количество проведенных мероприятий для ветеранов войны и труда</t>
  </si>
  <si>
    <t>Количество пользователей книгами для слепых и слабовидящих</t>
  </si>
  <si>
    <t xml:space="preserve">Мероприятие 1:  Трудоустройство на квотируемые места </t>
  </si>
  <si>
    <t xml:space="preserve">Количество трудоустроенных инвалидов </t>
  </si>
  <si>
    <t xml:space="preserve">Мероприятие 2: Организация обучения с использованием дистанционных образовательных технологий детей-инвалидов, не посещающих образовательные учреждения по состоянию здоровья </t>
  </si>
  <si>
    <t>Мероприятие 3: Обучение родителей детей-инвалидов по вопросам дистанционного образования</t>
  </si>
  <si>
    <t>Количество детей с ограниченными возможностями здоровья, обучающихся на дому с использованием дистанционных технологий</t>
  </si>
  <si>
    <t xml:space="preserve">Мероприятие 4: Информирование о предстоящих бесплатных культурно-досуговых мероприятиях, в том числе с использованием компьютерных технологий </t>
  </si>
  <si>
    <t>Количество размещенной информации о предстоящих бесплатных культурно-досуговых мероприятиях с использованием компьютерных технологий</t>
  </si>
  <si>
    <t>Количество детей вовлеченных в добровольческую (волонтерскую), антинаркотическую деятельность</t>
  </si>
  <si>
    <t>Количество приобретенных камер видеонаблюдения и прочих технических средств</t>
  </si>
  <si>
    <t xml:space="preserve">Мероприятие 4. Реализация мероприятий по обеспечению безопасности проживающих в спецжилфонде  </t>
  </si>
  <si>
    <t>Количество проведенных мероприятий по обеспечению безопасности проживающих в спецжилфонде</t>
  </si>
  <si>
    <t>3.1.6.</t>
  </si>
  <si>
    <t>Мероприятие 1: Проведение районных конференций, смотров-конкурсов, конкурсов, мастер-классов, Интернет-конференций, научно-практических конференций, форумов, семинаров, совещаний, "круглых столов", выставок, фестивалей, торжественных мероприятий для педагогических работников образовательных учреждений, организация участия победителей районного этапа областных конкурсов в финальном этапе областных конкурсов</t>
  </si>
  <si>
    <t>Мероприятие 3: Предоставление 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организациях.</t>
  </si>
  <si>
    <t>Мероприятие 2: Предоставление ежемесячного денежного вознаграждения опекунам (попечителям) за осуществление опеки или попечительства, приемным родителям за осуществление обязанностей по договору о приемной семье</t>
  </si>
  <si>
    <t>Обеспеченность государственных гарантий прав граждан на получение общедоступного и бесплатного дошкольного,  начального общего, основного общего, среднего (полного) общего и дополнительного образования</t>
  </si>
  <si>
    <t>Мероприятие 1: Организация и проведение спортивно-массовых и физкультурных мероприятий</t>
  </si>
  <si>
    <t>Количество проведенных физкультурно-спортивных мероприятий</t>
  </si>
  <si>
    <t>Мероприятие 2:  Проведение мероприятий по формированию ЗОЖ, участие в соревнованиях различного уровня</t>
  </si>
  <si>
    <t>Доля населения систематически занимающегося физической культурой и спортом</t>
  </si>
  <si>
    <t>Мероприятие 3: Обеспечение деятельности физкультурно-оздоровительного комплекса</t>
  </si>
  <si>
    <t>Отсутствие кредиторской задолженности по оплате топливно-энергетических ресурсов</t>
  </si>
  <si>
    <t>1/0</t>
  </si>
  <si>
    <t>Мероприятие 4: Руководство и управление в сфере установленных функций органов местного самоуправления</t>
  </si>
  <si>
    <t>Количество подведомственных учреждений</t>
  </si>
  <si>
    <t>Мероприятие 1: Приобретение спортивного оборудования и инвентаря для проведения мероприятий и подготовки спортсменов</t>
  </si>
  <si>
    <t>Количество приобретенного инвентаря и оборудования</t>
  </si>
  <si>
    <t>Сохранение функциональных свойств зданий, находящихся в оперативном управлении</t>
  </si>
  <si>
    <t xml:space="preserve">3.1.1. </t>
  </si>
  <si>
    <t>Общая численность трудоустроенных несовершеннолетних от 14 до 18 лет в летний период</t>
  </si>
  <si>
    <t>Общая численность детей и подростков оздоровленных в рамках палаточных походов</t>
  </si>
  <si>
    <t>Мероприятие 3: Организация молодёжных мероприятий по различным направлениям</t>
  </si>
  <si>
    <t>Количество проведенных молодёжных мероприятий по различным направлениям</t>
  </si>
  <si>
    <t>Мероприятие 4: Организация профессиональной подготовки, переподготовки, повышении квалификации, посещение семинаров специалистами</t>
  </si>
  <si>
    <t>Количество руководителей и специалистов обученных в текущем периоде</t>
  </si>
  <si>
    <t>Мероприятие 5: Выплата заработной платы работникам муниципальных учреждений в сфере молодежной политики</t>
  </si>
  <si>
    <t>Соблюдение уровня заработной платы работников учреждений не ниже минимального размера оплаты труда</t>
  </si>
  <si>
    <t>Мероприятие 1: Руководство и управление в сфере установленных функций органов местного самоуправления</t>
  </si>
  <si>
    <t>Мероприятие 3: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</si>
  <si>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3: Обеспечение деятельности дошкольных учреждений</t>
  </si>
  <si>
    <t xml:space="preserve">Мероприятие 4: Организация предоставления общедоступного и бесплатного начального общего, основного общего, среднего (полного) общего образования </t>
  </si>
  <si>
    <t>1.1.5.</t>
  </si>
  <si>
    <t xml:space="preserve">Мероприятие 5: Организация предоставления общедоступного и бесплатного дополнительного образования </t>
  </si>
  <si>
    <t>Доля муниципальных учреждений дошкольного образования, общеобразовательных учреждений и учреждений дополнительного образования соответствующих современным условиям</t>
  </si>
  <si>
    <t>1.1.6.</t>
  </si>
  <si>
    <t>Мероприятие 6: Организация проведения государственной (итоговой) аттестации обучающихся, освоивших образовательные программы основного общего образования</t>
  </si>
  <si>
    <t>Мероприятие 7: Организация ремонта и техническое обслуживание автотранспортных средств общеобразовательных организаций, осуществляющих подвоз обучающихся</t>
  </si>
  <si>
    <t xml:space="preserve">Мероприятие 8: Развитие материально-технической базы спортивных учреждений </t>
  </si>
  <si>
    <t>Мероприятие 1: Организация и проведение мероприятий (в том числе конкурсов, олимпиад), направленных на выявление способной и талантливой молодежи</t>
  </si>
  <si>
    <t xml:space="preserve">Мероприятие 2: Организация и проведение муниципального этапа всероссийской олимпиады школьников по общеобразовательным предметам </t>
  </si>
  <si>
    <t>Мероприятие 2: Единовременная подъемная выплата молодым специалистам муниципальных образовательных учреждений Горьковского муниципального района</t>
  </si>
  <si>
    <t>Мероприятие 3: Выплата муниципальной стипендии студентам, заключивших договор о целевом обучении</t>
  </si>
  <si>
    <t>Мероприятие 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</si>
  <si>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5.1.4.</t>
  </si>
  <si>
    <t>Мероприятие 4: Содержание и ремонт имущества, находящегося в оперативном управлении</t>
  </si>
  <si>
    <t>Количество исполненных договоров</t>
  </si>
  <si>
    <t>Мероприятие 1: Организация временного трудоустройства несовершеннолетних, содействие профессиональному самоопределению и адаптации</t>
  </si>
  <si>
    <t>Мероприятие 1: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</si>
  <si>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t>2.1.8.</t>
  </si>
  <si>
    <t>Итого по подпрограмме 6  муниципальной программы</t>
  </si>
  <si>
    <t>Общий тираж изданной информационной печатной продукции (памяток, буклетов, плакатов)</t>
  </si>
  <si>
    <t>Мероприятие 5: Реализация дополнительных мероприятий в области содействия занятости населения включая в себя проведение специальной оценки условий труда на рабочих местах работающих инвалидов и 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</si>
  <si>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Мероприятие 9: 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</si>
  <si>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Мероприятие 2: Организация и осуществление мероприятий по работе с детьми и молодежью в каникулярное время  </t>
  </si>
  <si>
    <t>Мероприятие 6: Участие в организации и финансировании проведения общественных работ</t>
  </si>
  <si>
    <t>Количество трудоустроенных граждан на общественные работы</t>
  </si>
  <si>
    <t>Мероприятие 1: Организация содержательного досуга детей и молодежи по месту жительства</t>
  </si>
  <si>
    <t>Количество участников молодежных мероприятий</t>
  </si>
  <si>
    <t>Мероприятие 2: Организация и проведение спортивных и физкультурно-оздоровительных мероприятий</t>
  </si>
  <si>
    <t>Количество участников спортивных и физкультурно-оздоровительных мероприятий</t>
  </si>
  <si>
    <t>8.</t>
  </si>
  <si>
    <t>8.1.</t>
  </si>
  <si>
    <t>8.1.1.</t>
  </si>
  <si>
    <t>8.1.2.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</si>
  <si>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</si>
  <si>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 xml:space="preserve"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
</t>
  </si>
  <si>
    <t xml:space="preserve">Мероприятие 2: Обеспечение функционирования модели персонифицированного финансирования дополнительного образования детей </t>
  </si>
  <si>
    <t xml:space="preserve">Мероприятие 2: 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 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</si>
  <si>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</si>
  <si>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Мероприятие 1. Создание межведомственной рабочей группы</t>
  </si>
  <si>
    <t>Мероприятие 2. Организация заслушиваний на заседаниях Межведомственного совета (количество заседаний)</t>
  </si>
  <si>
    <t>Количество заседаний комиссии с рассмотрением вопросов по укреплению общественного здоровья</t>
  </si>
  <si>
    <t>2.1.9.</t>
  </si>
  <si>
    <t>2.1.10.</t>
  </si>
  <si>
    <t>Мероприятие 1. Мероприятия, организованные социально ориентированными некоммерческими организациями, волонтерами в рамках инфокампании</t>
  </si>
  <si>
    <t>Мероприятие 2. Использование в проведении инфокампании ресурсов сети "Интернет", в том числе: печать (включая электронные СМИ, социальные сети (Instagram, Vkontakte, Facebook и пр.)</t>
  </si>
  <si>
    <t>Количество публикаций, размещенных в средствах массовой информации, социальных сетях</t>
  </si>
  <si>
    <t>Мероприятие 3. Массовые мероприятия (тематические акции) в рамках инфокампании</t>
  </si>
  <si>
    <t>Доля населения, охваченного профилактическими мероприятиями по здоровому образу жизни, включая профилактику заболеваний полости рта, заболеваний репродуктивной сферы у мужчин</t>
  </si>
  <si>
    <t>Мероприятие 6. Проведение социологических опросов населения</t>
  </si>
  <si>
    <t>Мероприятие 7. Тиражирование и распространение информационных материалов об основных аспектах, связанных с здоровым образом жизни, в том числе: листовки, памятки, плакаты, буклеты</t>
  </si>
  <si>
    <t>Количество используемых видов альтернативных носителей социальной рекламы</t>
  </si>
  <si>
    <t>Мероприятие 4. Размещение на официальных сайтах учреждений, организаций Горьковского муниципального района Омской области ссылки на информационный портал "ЗОЖ55"</t>
  </si>
  <si>
    <t xml:space="preserve">Мероприятие 5. Мероприятия с использованием альтернативных носителей социальной рекламы -  баннеры </t>
  </si>
  <si>
    <t>Мероприятие 8. Проведение мероприятий по повышению уровня информированности в сфере здорового образа жизни для специалистов ведомств, добровольцев и социально ориентированных некоммерческих организаций Горьковского муниципального района Омской области, в том числе: семинары, тренинги, лекции</t>
  </si>
  <si>
    <t>Мероприятие 9. Организация и проведение на территории Горьковского муниципального района Омской области массовых информационно-профилактических мероприятий по вопросам укрепления общественного здоровья, в том числе: акции, флешмобы, единые тематические дни, фестивали, выставки, прочее</t>
  </si>
  <si>
    <t>Мероприятие 10. Проведение информационно-просветительской деятельности по основным аспектам здорового образа жизни среди различных групп населения, включая информирование о диспансеризации и профилактических медосмотрах в том числе: семинары, семинары-тренинги, тематические встречи, беседы, лекции</t>
  </si>
  <si>
    <t>Обращаемость в медицинские организации населения Горьковского муниципального района Омской области по вопросам здорового образа жизни</t>
  </si>
  <si>
    <t>Мероприятие 1. Проведение семинаров по информированию работодателей с целью внедрения корпоративных программ по укреплению здоровья работников</t>
  </si>
  <si>
    <t>Мероприятие 2. Внедрение и реализация корпоративных программ по укреплению здоровья работников на предприятиях</t>
  </si>
  <si>
    <t>4.1.6.</t>
  </si>
  <si>
    <t>Мероприятие 1. Обеспечение условий для повышения физической активности населения (оборудование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физкультуры)</t>
  </si>
  <si>
    <t>Мероприятие 2. Проведение массовых спортивных акций, мероприятий</t>
  </si>
  <si>
    <t>Мероприятие 3. Организация групп здоровья, клубных спортивных объединений</t>
  </si>
  <si>
    <t xml:space="preserve">Мероприятие 4. Организация и проведение мероприятий по сдаче норм ГТО (готов к труду и обороне) </t>
  </si>
  <si>
    <t xml:space="preserve">Доля населения, принимающего участие в муниципальных официальных физкультурно-оздоровительных и спортивных мероприятиях </t>
  </si>
  <si>
    <t xml:space="preserve">Мероприятие 5. Улучшение условий для ведения населением здорового образа жизни организация мест для отдыха населения, в том числе: дворовая площадка, мини-сквер </t>
  </si>
  <si>
    <t>Мероприятие 6. Проведение благоустройства детских площадок</t>
  </si>
  <si>
    <t>Количество проведенных мероприятий по благоустройству территории Горьковского муниципального района Омской области</t>
  </si>
  <si>
    <t>1.1.21.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</si>
  <si>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работников, осуществляющих классное руководство</t>
  </si>
  <si>
    <t>7.1.2.</t>
  </si>
  <si>
    <t xml:space="preserve">Мероприятие 2: Руководство и управление в сфере установленных функций органов местного самоуправления
</t>
  </si>
  <si>
    <t>Доля субвенции предоставленных на исполнение переданных полномочий использованных в отчетном году</t>
  </si>
  <si>
    <t>Мероприятие 5. Поддержка развития добровольной пожарной охраны в Горьковском муниципальном районе Омской области</t>
  </si>
  <si>
    <t>Количество премированных добровольных пожарных, активно принимавших участие в тушении пожаров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</si>
  <si>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 Горьковского муниципального района Омской области</t>
  </si>
  <si>
    <t>Мероприятие 1: Предоставление субсидий социально ориентированным некоммерческим организациям на реализацию мероприятий</t>
  </si>
  <si>
    <t>Число социально значимых мероприятий, на реализацию которых социально ориентированным некоммерческим организациям предоставлены субсидии</t>
  </si>
  <si>
    <t>Мероприятие 1: 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</si>
  <si>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Число социально ориентированных некоммерческих организаций, реализующих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области, при поддержке администрации Горьковского муниципального района Омской области</t>
  </si>
  <si>
    <t>Мероприятие 1: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программам, основным программам профессионального обучения, дополнительным профессиональным программам</t>
  </si>
  <si>
    <t>Число социально ориентированных некоммерческих организаций, получивших субсидии на обучение работников и добровольцев социально ориентированных некоммерческих организаций (включая штатных работников, внешних совместителей, работников, выполнявших работы и (или) оказывающих услуги по договорам гражданско-правового характера)</t>
  </si>
  <si>
    <t>Итого по подпрограмме 7 муниципальной программы</t>
  </si>
  <si>
    <t>Мероприятие 2: Иные межбюджетные трансферты для оплаты труда работникам муниципальных учреждений культуры</t>
  </si>
  <si>
    <t>Количество поселений, получающих иные межбюджетные трансферты</t>
  </si>
  <si>
    <t>1.1.23.</t>
  </si>
  <si>
    <t xml:space="preserve">Доля родителей, получающих компенсацию за обеспечение бесплатным двухразовым питанием обучающихся с ограниченными возможностями здоровья в бюджетных общеобразовательных организациях от общего числа родителей имеющих право на получение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 Горьковского муниципального района Омской области </t>
  </si>
  <si>
    <t>Оказано государственной поддержки лучшим работникам сельских учреждений культуры</t>
  </si>
  <si>
    <t>Количество предприятий Горьковского муниципального района Омской области, численностью свыше 15 человек внедривших и реализующих корпоративную программу</t>
  </si>
  <si>
    <t xml:space="preserve">Мероприятие 3: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 </t>
  </si>
  <si>
    <t>Количество работников, получивших поощрение</t>
  </si>
  <si>
    <t>Оказано государственной поддержки лучшим муниципальным учреждениям культуры, находящимся на территории сельских поселений</t>
  </si>
  <si>
    <t>Мероприятие 4: Выплата муниципальной стипендии студентам, заключивших договор о целевом обучении</t>
  </si>
  <si>
    <t xml:space="preserve">Количество студентов, получивших муниципальную стипендию </t>
  </si>
  <si>
    <t>1.1.26.</t>
  </si>
  <si>
    <t>Доля муниципальных образовательных организаций Горьковского муниципального района Омской области, в которых проведены мероприятия по материально – техническому оснащению за счет средств субсидии на материально – техническое оснащение муниципальных образовательных организаций, предоставленных Горьковскому муниципальному району Омской области, в общем количестве муниципальных образовательных организаций Горьковского района, которым предоставлены средства указанных субсидий на соответствующие цели</t>
  </si>
  <si>
    <t>Мероприятие 6.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вопросам организации и осуществления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</si>
  <si>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Наличие постоянно действующей комиссии о предупреждении и ликвидации ЧС и обеспечению пожарной безопасности и единой дежурно - диспетчерской службы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</si>
  <si>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Горьковского муниципального района Омской области, которым предоставлены средства указанной субсидии на соответствующие цели</t>
  </si>
  <si>
    <t>Мероприятие 2: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субвенции местным бюджетом,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</si>
  <si>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Цель муниципальной программы: Развитие социальной сферы Горьковского муниципального района Омской области.</t>
  </si>
  <si>
    <t>Задача 1 муниципальной программы: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</si>
  <si>
    <t>Цель подпрограммы 1 муниципальной программы: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</si>
  <si>
    <t>Задача 1 подпрограммы 1 муниципальной программы: Повышение доступности качественных услуг в сфере дошкольного, начального общего, основного общего, среднего (полного) общего и дополнительного образования</t>
  </si>
  <si>
    <t>Основное мероприятие 1: Оказание услуг муниципальными образовательными организациями по предоставлению дошкольного, начального общего, основного общего, среднего (полного) общего и дополнительного образования</t>
  </si>
  <si>
    <t>Задача 2 подпрограммы 1 муниципальной программы: Выявление и поддержка талантливой молодежи</t>
  </si>
  <si>
    <t>Основное мероприятие 2: Проведение мероприятий с детьми и молодежью</t>
  </si>
  <si>
    <t>Задача 3 подпрограммы 1 муниципальной программы:  Развитие кадрового потенциала системы образования Горьковского муниципального района</t>
  </si>
  <si>
    <t>Основное мероприятие 3: Обеспечение системы образования Горьковского района высококвалифицированными кадрами</t>
  </si>
  <si>
    <t>Задача 4 подпрограммы 1 муниципальной программы:  Организация оздоровления и отдыха детей</t>
  </si>
  <si>
    <t>Основное мероприятие 4: Оздоровление детей различных категорий</t>
  </si>
  <si>
    <t xml:space="preserve">Задача 5 подпрограммы 1 муниципальной программы:  Совершенствование исполнительно-распорядительной деятельности комитета по образованию в сфере образования </t>
  </si>
  <si>
    <t>Основное мероприятие 5: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</si>
  <si>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t>Задача 6 подпрограммы 1 муниципальной программы:  Развитие семейных форм устройства детей-сирот и детей, оставшихся без попечения родителей</t>
  </si>
  <si>
    <t>Основное мероприятие 6:                 Обеспечение выплат, установленных законодательством приемным родителям и опекунам  (попечителям)</t>
  </si>
  <si>
    <t>Задача 7 подпрограммы 1 муниципальной программы:  Социальная поддержка детей-сирот и детей, оставшихся без попечения родителей</t>
  </si>
  <si>
    <t>Задача 8 подпрограммы 1 муниципальной программы:  Обеспечение финансирования системы персонифицированного финансирования дополнительного образования детей</t>
  </si>
  <si>
    <t>Задача 2 муниципальной программы: 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</si>
  <si>
    <t>Цель подпрограммы 2 муниципальной программы: 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</si>
  <si>
    <t>Задача 1 подпрограммы 2 муниципальной программы: Содействие в развитии профессионального искусства, любительского творчества, обеспечение беспрепятственного доступа к музейным коллекциям и библиотечным фондам населения Горьковского муниципального района.</t>
  </si>
  <si>
    <t>Основное мероприятие 1: Совершенствование системы координации и контроля сферы культуры на территории Горьковского муниципального района</t>
  </si>
  <si>
    <t>Задача 2 подпрограммы 2 муниципальной программы:  Организация работы по сохранению и приумножению нематериальных культурных ценностей, развитию самодеятельного художественного и народного творчества населения</t>
  </si>
  <si>
    <t>Основное мероприятие 2: Организация досуга населения, направленная на сохранение, распространение и освоение культурных ценностей, а также приобщение населения района к творчеству, культурному развитию и самообразованию</t>
  </si>
  <si>
    <t xml:space="preserve">Основное мероприятие 3: Организация библиотечного и информационного обслуживания населения </t>
  </si>
  <si>
    <t>Задача 4 подпрограммы 2 муниципальной программы: Выявление и поддержка одаренных граждан, приобщение их к профессиональному искусству</t>
  </si>
  <si>
    <t>Основное мероприятие 4: Предоставление дополнительного образования</t>
  </si>
  <si>
    <t>Задача 5 подпрограммы 2 муниципальной программы:  Популяризация историко-культурного наследия на территории муниципального района</t>
  </si>
  <si>
    <t>Основное мероприятие 5: Предоставление доступа к музейным коллекциям (фондам) на территории Горьковского муниципального района</t>
  </si>
  <si>
    <t>Задача 6 подпрограммы 2 муниципальной программы:   Оказание квалифицированных консультационных юридических, методических, бухгалтерских, а также хозяйственных услуг учреждениям культуры и искусства района (на договорной основе)</t>
  </si>
  <si>
    <t>Основное мероприятие 6: Организация и ведение централизованного бухгалтерского, налогового учета и отчетности, делопроизводства, обеспечение информационно-методического спроса потребителей, осуществление контроля за соблюдением законодательных, нормативно-правовых актов, а также помощь в техническом и хозяйственном обслуживании учреждений культуры и искусства района</t>
  </si>
  <si>
    <t>Задача 3 муниципальной программы: 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</si>
  <si>
    <t>Цель подпрограммы 3 муниципальной программы: 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</si>
  <si>
    <t>Задача 1 подпрограммы 3 муниципальной программы: Создание условий для привлечения жителей Горьковского района к регулярным занятием физической культурой и спортом</t>
  </si>
  <si>
    <t>Основное мероприятие 1: Организация спортивно-массовых мероприятий и других мероприятий по формированию ЗОЖ, участие в соревнованиях различного уровня</t>
  </si>
  <si>
    <t>Задача 2 подпрограммы 3 муниципальной программы: Обеспечение материально-технической базы в сфере физической культуры и спорта</t>
  </si>
  <si>
    <t>Основное мероприятие 2: Создание условий для проведения спортивных мероприятий</t>
  </si>
  <si>
    <t>Задача 3 подпрограммы 3 муниципальной программы: Реализация государственной молодежной политики, направленной на свободное и гармоничное развитие полноценной личности</t>
  </si>
  <si>
    <t>Основное мероприятие 3: Создание условий для социализации и эффективной самореализации молодежи Горьковского района, повышение качества и доступности услуг по оздоровлению и отдыху детей в Горьковском районе</t>
  </si>
  <si>
    <t>Задача 4 подпрограммы 3 муниципальной программы: Выполнение полномочий, переданных Горьковским городским поселением в сфере молодежной политики и физической культуры и спорта</t>
  </si>
  <si>
    <t>Основное мероприятие 4: Создание условий для реализации физкультурно-спортивных и молодежных мероприятий на территории Горьковского городского поселения</t>
  </si>
  <si>
    <t>Задача 4 муниципальной программы:  Формирование условий для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</si>
  <si>
    <t>Задача 1 подпрограммы 4 муниципальной программы:  Формирование доступности социальной, инженерной и транспортной инфраструктуры для инвалидов</t>
  </si>
  <si>
    <t>Основное мероприятие 1:  Обеспечение беспрепятственного доступа инвалидов к объектам социальной, инженерной и транспортной инфраструктуры</t>
  </si>
  <si>
    <t>Задача 2 подпрограммы 4 муниципальной программы: Повышение качества жизни инвалидов и других лиц с ограничениями жизнедеятельности путем создания условий доступной системы услуг по медицинской, культурной, спортивно-оздоровительной и социальной реабилитации, создание условий для участия инвалидов в культурной и спортивной жизни</t>
  </si>
  <si>
    <t>Основное мероприятие 2:  Обеспечение доступности и повышение оперативности и эффективности предоставления услуг инвалидам</t>
  </si>
  <si>
    <t>Задача 3 подпрограммы 4 муниципальной программы: Обеспечение  занятости инвалидов, доступности для инвалидов информации, связи, услуг электронных служб</t>
  </si>
  <si>
    <t>Основное мероприятие 3:  Обеспечение занятости инвалидов и доступности психолого-профориентационных услуг, информации, связи,  электронных служб</t>
  </si>
  <si>
    <t>Задача 5 муниципальной программы: Совершенствование системы  профилактики правонарушений и наркомании, обеспечение общественной безопасности и защиты населения</t>
  </si>
  <si>
    <t xml:space="preserve">Цель подпрограммы 5 муниципальной программы: Совершенствование системы  профилактики правонарушений и наркомании, обеспечение общественной безопасности и защиты населения </t>
  </si>
  <si>
    <t>Основное мероприятие 1: Организационные и информационно-методические мероприятия, направленные на профилактику правонарушений и наркомании, терроризма и экстремизма.</t>
  </si>
  <si>
    <t>Основное мероприятие 2: Материально-технические мероприятия, направленные на профилактику правонарушений и наркомании, терроризма и экстремизма.</t>
  </si>
  <si>
    <t>Задача 3 подпрограммы 5 муниципальной программы: Повышение уровня безопасности людей на водных объектах Горьковского муниципального района</t>
  </si>
  <si>
    <t>Основное мероприятие 3: Пропаганда и обучение населения мерам безопасности на водных объектах, а также создание условий, обеспечивающих безопасность населения на водных объектах Горьковского муниципального района Омской области</t>
  </si>
  <si>
    <t>Задача 6 муниципальной программы: Увеличение ожидаемой продолжительности предстоящей жизни жителей Горьковского муниципального района</t>
  </si>
  <si>
    <t>Цель подпрограммы 6 муниципальной программы: Увеличение доли граждан Горьковского муниципального района Омской области, приверженных к здоровому образу жизни, путем формирования культуры общественного здоровья, ответственного отношения к своему здоровью и увеличение ожидаемой продолжительности жизни</t>
  </si>
  <si>
    <t>Задача 1 подпрограммы 6 муниципальной программы: Развитие механизма межведомственного взаимодействия в реализации мероприятий подпрограммы по укреплению здоровья населения</t>
  </si>
  <si>
    <t>Основное мероприятие 1: Создание межведомственной рабочей группы с участием заинтересованных специалистов структурных подразделений Администрации Горьковского муниципального района Омской области, представителей общественности и волонтерских организаций Горьковского муниципального района Омской области для выработки основных стратегических направлений и координации мероприятий подпрограммы</t>
  </si>
  <si>
    <t>Задача 2 подпрограммы 6 муниципальной программы: Обеспечение приоритета профилактической медицины, в том числе путем проведения диспансеризации и расширения комплекса первичной профилактики хронических неинфекционных заболеваний, являющихся причиной преждевременной смертности и инвалидности населения. Создание условий для сохранения стоматологического здоровья населения, репродуктивного здоровья мужчин</t>
  </si>
  <si>
    <t>Основное мероприятие 2: Участие в реализации региональных информационно-коммуникационных кампаний по укреплению общественного здоровья, основные направления - снижение потребления табака и алкоголя, повышение приверженности к здоровому питанию, физической активности, мотивирование на ведение здорового образа жизни, сохранение репродуктивного здоровья, необходимости своевременного прохождения диспансеризации и профилактических медицинских осмотров с использованием носителей социальной рекламы</t>
  </si>
  <si>
    <t>Задача 3 подпрограммы 6 муниципальной программы: Внедрение программ укрепления здоровья на рабочем месте (корпоративных программ укрепления здоровья)</t>
  </si>
  <si>
    <t>Основное мероприятие 3: Проведение мероприятий по информированию руководителей предприятий, учреждений, организаций Горьковского муниципального района Омской области с целью продвижения и внедрения корпоративных программ по укреплению здоровья работников</t>
  </si>
  <si>
    <t>Задача 4 подпрограммы 6 муниципальной программы: Создание условий для ведения населением Горьковского муниципального района Омской области здорового образа жизни</t>
  </si>
  <si>
    <t>Основное мероприятие 4: Обеспечение условий для повышения физической активности различных групп населения Горьковского муниципального района Омской области, включая 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физкультуры, в том числе для несовершеннолетних и лиц пожилого возраста.</t>
  </si>
  <si>
    <t>Задача 7 муниципальной программы: Увеличение числа и объема социальных услуг оказываемых социально ориентированными некоммерческими организациями осуществляющими деятельность на территории Горьковского муниципального района Омской области получателями услуг, проживающих на территории Горьковского муниципального района Омской области</t>
  </si>
  <si>
    <t>Цель подпрограммы 7 муниципальной программы: Обеспечение создания условий для эффективного участия социально ориентированных некоммерческих организаций в социально-экономическом развитии Горьковского муниципального района Омской области</t>
  </si>
  <si>
    <t>Задача 1 подпрограммы 7 муниципальной программы: Содействие повышению финансовой устойчивости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</si>
  <si>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Основное мероприятие 1: Оказание финансовой поддержки социально ориентированным некоммерческим организациям</t>
  </si>
  <si>
    <t>Задача 2 подпрограммы 7 муниципальной программы: Создание, развитие, сохранение инфраструктуры поддержки социально ориентированных некоммерческих организаций</t>
  </si>
  <si>
    <t>Основное мероприятие 2: 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</si>
  <si>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Задача 3 подпрограммы 7 муниципальной программы: Повышение профессионального уровня работников и добровольцев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</si>
  <si>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Основное мероприятие 3: Оказание содействия социально ориентированным некоммерческим организациям в области подготовки,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</t>
  </si>
  <si>
    <t>Доля работников муниципальных учреждений в сфере культуры, которым обеспечены гарантии</t>
  </si>
  <si>
    <t>Задача 8 подпрограммы 2 муниципальной программы:   Создание условий для реализации творческого потенциала нации</t>
  </si>
  <si>
    <t>Мероприятие 1: 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</si>
  <si>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Основное мероприятие 8: Реализация мероприятия, направленного на достижение целей федерального проекта "Творческие люди" и искусства района</t>
  </si>
  <si>
    <t>Задача 1 подпрограммы 5 муниципальной программы: Привлечение подростков и молодежи к проведению мероприятий, направленных на профилактику правонарушений и наркомании среди несовершеннолетних</t>
  </si>
  <si>
    <t>Мероприятие 2. Издание,  приобретение и распространение информационно-просветительских материалов, наглядных пособий, рекомендаций, методической литературы по профилактике правонарушений и наркомании терроризма и экстремизма среди несовершеннолетних</t>
  </si>
  <si>
    <t>9.</t>
  </si>
  <si>
    <t>Задача 9 подпрограммы 1 муниципальной программы:  Обеспечение возможности детям получать качественное общее образование в условиях, отвечающих современным требованиям, независимо от места проживания ребенка</t>
  </si>
  <si>
    <t>9.1.</t>
  </si>
  <si>
    <t>Основное мероприятие 9: Реализация регионального проекта "Современная школа"</t>
  </si>
  <si>
    <t>9.1.1.</t>
  </si>
  <si>
    <t>Мероприятие 1: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</si>
  <si>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10.</t>
  </si>
  <si>
    <t>Задача 10 подпрограммы 1 муниципальной программы:  Обеспечение равного доступа детей к актуальным и востребованным программам дополнительного образования, выявлению талантов каждого ребенка и ранней профориентации обучающихся</t>
  </si>
  <si>
    <t>10.1.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</si>
  <si>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</si>
  <si>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Основное мероприятие 10: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</si>
  <si>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1.1.27.</t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</si>
  <si>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</si>
  <si>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</si>
  <si>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4: Поддержка отрасли культуры (комплектование книжных фондов библиотек муниципальных образований Омской области)</t>
  </si>
  <si>
    <t>Мероприятие 5: Софинансирование расходов муниципальных библиотек на обеспечение широкополосному доступу к сети "Интернет"</t>
  </si>
  <si>
    <t>Мероприятие 4: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</si>
  <si>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5: Укрепление материально-технической базы и оснащение оборудованием, музыкальными инструментами детских школ искусств</t>
  </si>
  <si>
    <t>Мероприятие 4: Сохранение, возрождение и развитие народных художественных промыслов и ремесел</t>
  </si>
  <si>
    <t>Доля образовательных организаций выполнивших восстановительные работы, к общему числу образовательных организаций, которым выделены средства</t>
  </si>
  <si>
    <t>11.</t>
  </si>
  <si>
    <t>Задача 11 подпрограммы 1 муниципальной программы: Патриотическое воспитание обучающихся образовательных организаций</t>
  </si>
  <si>
    <t>11.1.</t>
  </si>
  <si>
    <t xml:space="preserve">Основное мероприятие 11: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 </t>
  </si>
  <si>
    <t>ОТЧЕТ</t>
  </si>
  <si>
    <t xml:space="preserve">о реализации муниципальной программы Горьковского муниципального района Омской области </t>
  </si>
  <si>
    <t xml:space="preserve">(наименование муниципальной программы Горьковского муниципального района Омской области) 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</si>
  <si>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</si>
  <si>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</si>
  <si>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</si>
  <si>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</si>
  <si>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 xml:space="preserve">Целевой индикатор мероприятий муниципальной программы </t>
  </si>
  <si>
    <t>Код бюджетной классификации</t>
  </si>
  <si>
    <t>Задача 2 подпрограммы 5 муниципальной программы: Повышение качества и результативности мер по противодействию экстремизму и терроризму, обеспечению общественной безопасности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</si>
  <si>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</si>
  <si>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</si>
  <si>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</si>
  <si>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</si>
  <si>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Задача 3 подпрограммы 2 муниципальной программы: Совершенствование системы информационно-библиотечного обслуживания населения</t>
  </si>
  <si>
    <t>Цель подпрограммы 4  муниципальной программы:  Формирование условий для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</si>
  <si>
    <t>на 1 января 2024 года</t>
  </si>
  <si>
    <r>
      <t xml:space="preserve">Объем (рублей)
</t>
    </r>
    <r>
      <rPr>
        <b/>
        <sz val="12"/>
        <rFont val="Times New Roman"/>
        <family val="1"/>
        <charset val="204"/>
      </rPr>
      <t>2023 год</t>
    </r>
  </si>
  <si>
    <t>2023 год</t>
  </si>
  <si>
    <t>02.3.01.70110</t>
  </si>
  <si>
    <t>02.3.01.70080</t>
  </si>
  <si>
    <t>02.3.01.10010</t>
  </si>
  <si>
    <t>02.3.01.10040</t>
  </si>
  <si>
    <t>02.3.01.10030</t>
  </si>
  <si>
    <t>1.1.13.</t>
  </si>
  <si>
    <t>Мероприятие 13: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</si>
  <si>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02.3.01.10101</t>
  </si>
  <si>
    <t>02.3.01.10006</t>
  </si>
  <si>
    <t>02.3.01.10100
02.3.01.70100
02.3.01.S0100</t>
  </si>
  <si>
    <t xml:space="preserve">Мероприятие 16: Ремонт зданий, установка систем и оборудования пожарной и общей безопасности в муниципальных образовательных организациях  </t>
  </si>
  <si>
    <t>02.3.01.S0040
02.3.01.70040</t>
  </si>
  <si>
    <t>1.1.17.</t>
  </si>
  <si>
    <t>Мероприятие 17: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</si>
  <si>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02.3.01.10003
02.3.01.10017
02.3.01.70150
02.3.01.S0150</t>
  </si>
  <si>
    <t>Мероприятие 21: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</si>
  <si>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02.3.01.L3042</t>
  </si>
  <si>
    <t>Мероприятие 23: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</si>
  <si>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02.3.01.53032</t>
  </si>
  <si>
    <t>02.3.01.70990
02.3.01.S0990</t>
  </si>
  <si>
    <t>1.1.25.</t>
  </si>
  <si>
    <t>Мероприятие 25: Материально-техническое оснащение муниципальных образовательных организаций</t>
  </si>
  <si>
    <t>Мероприятие 26: Выплата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</t>
  </si>
  <si>
    <t>02.3.01.10014</t>
  </si>
  <si>
    <t>Мероприятие 27: 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</si>
  <si>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02.3.01.10015
02.3.01.70750
02.3.01.S0750</t>
  </si>
  <si>
    <t>Количество оснащенных материально-техническими средствами объектов мунципальной собственности, а также муниципальных учреждений</t>
  </si>
  <si>
    <t>1.1.29.</t>
  </si>
  <si>
    <t xml:space="preserve">Мероприятие 29: 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</t>
  </si>
  <si>
    <t>1.1.30.</t>
  </si>
  <si>
    <t>02.3.01.72550
02.3.01.S2550</t>
  </si>
  <si>
    <t>Мероприятие 30: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Федерации».</t>
  </si>
  <si>
    <t>1.1.32.</t>
  </si>
  <si>
    <t>Мероприятие 32: Восстановление поврежденной кровли здания муниципального бюджетного общеобразовательного учреждения</t>
  </si>
  <si>
    <t>02.3.01.79970</t>
  </si>
  <si>
    <t>1.1.34.</t>
  </si>
  <si>
    <t>Мероприятие 34: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</t>
  </si>
  <si>
    <t>02.3.01.55490</t>
  </si>
  <si>
    <t>02.3.01.00000</t>
  </si>
  <si>
    <t>02.3.02.10010</t>
  </si>
  <si>
    <t>02.3.02.10020</t>
  </si>
  <si>
    <t>02.3.02.00000</t>
  </si>
  <si>
    <t>02.3.03.10003</t>
  </si>
  <si>
    <t>02.3.03.10001</t>
  </si>
  <si>
    <t>02.3.03.10002</t>
  </si>
  <si>
    <t>02.3.03.00000</t>
  </si>
  <si>
    <t>02.3.04.10001</t>
  </si>
  <si>
    <t>02.3.04.70780
02.3.04.S0780</t>
  </si>
  <si>
    <t>02.3.04.00000</t>
  </si>
  <si>
    <t>02.3.05.10010</t>
  </si>
  <si>
    <t>02.3.05.19980</t>
  </si>
  <si>
    <t>02.3.05.10030
02.3.05.70100
02.3.05.S0100</t>
  </si>
  <si>
    <t>02.3.05.00000</t>
  </si>
  <si>
    <t>02.3.06.70330</t>
  </si>
  <si>
    <t>02.3.06.70290</t>
  </si>
  <si>
    <t>02.3.06.71250</t>
  </si>
  <si>
    <t>02.3.06.00000</t>
  </si>
  <si>
    <t>Основное мероприятие 7: Организация и осуществление деятельности по опеке и попечительству</t>
  </si>
  <si>
    <t>02.3.07.70010</t>
  </si>
  <si>
    <t>02.3.07.19980</t>
  </si>
  <si>
    <t>02.3.08.70101
02.3.08.S0101
02.3.08.10001</t>
  </si>
  <si>
    <t>02.3.Е1.72110
02.3.Е1.S2110</t>
  </si>
  <si>
    <t>Мероприятие 2: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</si>
  <si>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10.1.2.</t>
  </si>
  <si>
    <t>02.3.Е2.50980</t>
  </si>
  <si>
    <t>Количество общеобразовательных организаций, в которых обновлена материально-техническая база для занятий детей физической культурой и спортом</t>
  </si>
  <si>
    <t>11.1.2.</t>
  </si>
  <si>
    <t>Мероприятие 2: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</si>
  <si>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02.3.ЕВ.51791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</si>
  <si>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</si>
  <si>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02.3.07.00000</t>
  </si>
  <si>
    <t>Основное мероприятие 8: Обеспечение и функционирование модели персонифицированного финансирования дополнительного образования</t>
  </si>
  <si>
    <t>02.3.08.00000</t>
  </si>
  <si>
    <t>02.3.Е1.00000</t>
  </si>
  <si>
    <t>02.3.Е2.00000</t>
  </si>
  <si>
    <t>02.3.ЕВ.00000</t>
  </si>
  <si>
    <t>Мероприятие 2: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вопросам организации досуга и обеспечение населения услугами культуры</t>
  </si>
  <si>
    <t xml:space="preserve">Мероприятие 3: Выплаты заработной платы работникам муниципальных учреждений в сфере культуры  </t>
  </si>
  <si>
    <t>Мероприятие 4: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</si>
  <si>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5: 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</si>
  <si>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 участников клубных формирований</t>
  </si>
  <si>
    <t>Мероприятие 6: Защита населения и территории от чрезвычайных ситуаций природного и техногенного характера, гражданская оборона</t>
  </si>
  <si>
    <t>Количество произошедших чрезвычайных ситуаций природного и техногенного характера, гражданская оборона</t>
  </si>
  <si>
    <t>3.1.9.</t>
  </si>
  <si>
    <t>Мероприятие 9: Защита населения и территории от чрезвычайных ситуаций природного и техногенного характера, гражданская оборона</t>
  </si>
  <si>
    <t>4.1.7.</t>
  </si>
  <si>
    <t>Мероприятие 7: Защита населения и территории от чрезвычайных ситуаций природного и техногенного характера, гражданская оборона</t>
  </si>
  <si>
    <t>5.1.5.</t>
  </si>
  <si>
    <t>Мероприятие 5: Защита населения и территории от чрезвычайных ситуаций природного и техногенного характера, гражданская оборона</t>
  </si>
  <si>
    <t>6.1.5.</t>
  </si>
  <si>
    <t>3.1.7.</t>
  </si>
  <si>
    <t>Мероприятие 7. Поддержка добровольческой (волонтерской) деятельности</t>
  </si>
  <si>
    <t>Доля населения района, вовлеченного в добровольческую (волонтерскую) деятельность в отчетном году из общей численности населения района в отчетном году</t>
  </si>
  <si>
    <t>Задача 4 подпрограммы 5 муниципальной программы: Совершенствование системы профилактики правонарушений на территории Горьковского муниципального района Омской области</t>
  </si>
  <si>
    <t>Основное мероприятие 4: Профилактика правонарушений в состоянии алкогольного опьянения лицами состоящими на учете и лицами освободившихся из мест лишения свободы</t>
  </si>
  <si>
    <t xml:space="preserve">Мероприятие 1. Правовое просвещение и правовое информирование </t>
  </si>
  <si>
    <t>Мероприятие 2. Временное трудоустройство лиц освободившихся из мест лишения свободы</t>
  </si>
  <si>
    <t xml:space="preserve">Количество публикаций в газете и социальных сетях о преступлениях совершенных в состоянии алкогольного опьянения </t>
  </si>
  <si>
    <t>Доля лиц трудоустроенных на временные рабочие места от общего числа освободившихся из мест лишения свободы</t>
  </si>
  <si>
    <t>02.6.04.10001</t>
  </si>
  <si>
    <t>02.6.04.00000</t>
  </si>
  <si>
    <t>504
506</t>
  </si>
  <si>
    <t>02.6.04.10002</t>
  </si>
  <si>
    <t>02.5.02.00000</t>
  </si>
  <si>
    <t>02.5.02.10030</t>
  </si>
  <si>
    <t>02.5.02.10050</t>
  </si>
  <si>
    <t>02.1.01.00000</t>
  </si>
  <si>
    <t>02.1.01.10001</t>
  </si>
  <si>
    <t>02.1.01.10002</t>
  </si>
  <si>
    <t>02.1.01.10003</t>
  </si>
  <si>
    <t>02.1.01.19980
02.1.01.55490</t>
  </si>
  <si>
    <t>02.1.03.00000</t>
  </si>
  <si>
    <t>02.1.03.10001</t>
  </si>
  <si>
    <t>02.1.03.70780
02.1.03.S0780</t>
  </si>
  <si>
    <t>02.1.03.10003</t>
  </si>
  <si>
    <t>02.1.03.10004</t>
  </si>
  <si>
    <t>02.1.03.10005</t>
  </si>
  <si>
    <t>02.1.03.10006</t>
  </si>
  <si>
    <t>02.1.04.00000</t>
  </si>
  <si>
    <t>02.1.04.10001</t>
  </si>
  <si>
    <t>02.1.04.10002</t>
  </si>
  <si>
    <t>02.4.01.00000</t>
  </si>
  <si>
    <t>02.4.01.10010</t>
  </si>
  <si>
    <t>02.4.02.00000</t>
  </si>
  <si>
    <t>02.4.02.10001</t>
  </si>
  <si>
    <t>02.7.01.00000</t>
  </si>
  <si>
    <t>02.7.01.10001</t>
  </si>
  <si>
    <t>02.2.01.00000</t>
  </si>
  <si>
    <t>02.2.01.19980</t>
  </si>
  <si>
    <t>02.2.01.18010</t>
  </si>
  <si>
    <t>02.2.01.55490</t>
  </si>
  <si>
    <t>02.2.01.10020</t>
  </si>
  <si>
    <t>02.2.02.00000</t>
  </si>
  <si>
    <t>02.2.02.10001</t>
  </si>
  <si>
    <t>02.2.02.18001</t>
  </si>
  <si>
    <t>02.2.02.10002</t>
  </si>
  <si>
    <t>02.2.02.S1470
02.2.02.71470</t>
  </si>
  <si>
    <t>02.2.02.L4670</t>
  </si>
  <si>
    <t>02.2.03.00000</t>
  </si>
  <si>
    <t>02.2.03.10001</t>
  </si>
  <si>
    <t>02.2.03.10002</t>
  </si>
  <si>
    <t>02.2.03.S1470
02.2.03.71470</t>
  </si>
  <si>
    <t>02.2.03.L519Б</t>
  </si>
  <si>
    <t>02.2.04.00000</t>
  </si>
  <si>
    <t>02.2.04.10001</t>
  </si>
  <si>
    <t>02.2.04.10002</t>
  </si>
  <si>
    <t>02.2.04.S1470
02.2.04.71470</t>
  </si>
  <si>
    <t>02.2.04.S1700
02.2.04.71700</t>
  </si>
  <si>
    <t>02.2.04.10011</t>
  </si>
  <si>
    <t>02.2.05.00000</t>
  </si>
  <si>
    <t>02.2.05.10001</t>
  </si>
  <si>
    <t>02.2.05.10002</t>
  </si>
  <si>
    <t>02.2.05.S1470
02.2.05.71470</t>
  </si>
  <si>
    <t>02.2.06.00000</t>
  </si>
  <si>
    <t>02.2.06.10001</t>
  </si>
  <si>
    <t>02.2.06.10002</t>
  </si>
  <si>
    <t>02.2.06.S1700
02.2.06.71700</t>
  </si>
  <si>
    <t>02.2.А2.55196</t>
  </si>
  <si>
    <t>02.2.А2.00000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</si>
</sst>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top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/>
    <xf numFmtId="0" fontId="6" fillId="0" borderId="4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66FF99"/>
      <color rgb="FFF8FAF7"/>
      <color rgb="FFFFFF99"/>
      <color rgb="FFF1FADD"/>
      <color rgb="FFE1FFE1"/>
      <color rgb="FFFFFFFF"/>
      <color rgb="FFFFFFCC"/>
      <color rgb="FFCCFF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U1087"/>
  <sheetViews>
    <sheetView tabSelected="1" view="pageBreakPreview" topLeftCell="A2" zoomScale="78" zoomScaleNormal="75" zoomScaleSheetLayoutView="78" workbookViewId="0">
      <pane ySplit="15" topLeftCell="A790" activePane="bottomLeft" state="frozen"/>
      <selection activeCell="A2" sqref="A2"/>
      <selection pane="bottomLeft" activeCell="A791" sqref="A791:B794"/>
    </sheetView>
  </sheetViews>
  <sheetFormatPr defaultRowHeight="15" x14ac:dyDescent="0.25"/>
  <cols>
    <col min="1" max="1" width="7.28515625" style="2" customWidth="1"/>
    <col min="2" max="2" width="38" style="2" customWidth="1"/>
    <col min="3" max="3" width="20.140625" style="2" customWidth="1"/>
    <col min="4" max="4" width="21.28515625" style="2" customWidth="1"/>
    <col min="5" max="5" width="30.42578125" style="2" customWidth="1"/>
    <col min="6" max="7" width="17.7109375" style="2" bestFit="1" customWidth="1"/>
    <col min="8" max="8" width="30.140625" style="2" customWidth="1"/>
    <col min="9" max="9" width="11.7109375" style="2" customWidth="1"/>
    <col min="10" max="10" width="8.5703125" style="2" customWidth="1"/>
    <col min="11" max="12" width="10.7109375" style="2" customWidth="1"/>
    <col min="13" max="19" width="9.140625" style="1"/>
    <col min="20" max="21" width="9.140625" style="3"/>
  </cols>
  <sheetData>
    <row r="1" spans="1:19" s="3" customFormat="1" ht="15.75" hidden="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4"/>
      <c r="L1" s="4"/>
      <c r="M1" s="1"/>
      <c r="N1" s="1"/>
      <c r="O1" s="1"/>
      <c r="P1" s="1"/>
      <c r="Q1" s="1"/>
      <c r="R1" s="1"/>
      <c r="S1" s="1"/>
    </row>
    <row r="2" spans="1:19" s="1" customFormat="1" ht="2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5"/>
      <c r="L2" s="5"/>
    </row>
    <row r="3" spans="1:19" s="7" customFormat="1" ht="17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9" s="7" customFormat="1" ht="18.75" x14ac:dyDescent="0.25">
      <c r="A4" s="8" t="s">
        <v>397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9" s="7" customFormat="1" ht="18.75" x14ac:dyDescent="0.25">
      <c r="A5" s="8" t="s">
        <v>398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9" s="7" customFormat="1" ht="18.75" x14ac:dyDescent="0.25">
      <c r="A6" s="9" t="s">
        <v>110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9" s="7" customFormat="1" x14ac:dyDescent="0.25">
      <c r="A7" s="10" t="s">
        <v>399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9" s="7" customForma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9" s="7" customFormat="1" ht="18.75" x14ac:dyDescent="0.25">
      <c r="A9" s="13" t="s">
        <v>413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9" s="7" customForma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2"/>
    </row>
    <row r="11" spans="1:19" s="7" customFormat="1" ht="15.75" x14ac:dyDescent="0.25">
      <c r="A11" s="14" t="s">
        <v>20</v>
      </c>
      <c r="B11" s="14" t="s">
        <v>38</v>
      </c>
      <c r="C11" s="15" t="s">
        <v>39</v>
      </c>
      <c r="D11" s="15"/>
      <c r="E11" s="15"/>
      <c r="F11" s="15"/>
      <c r="G11" s="15"/>
      <c r="H11" s="16" t="s">
        <v>404</v>
      </c>
      <c r="I11" s="17"/>
      <c r="J11" s="17"/>
      <c r="K11" s="17"/>
      <c r="L11" s="18"/>
    </row>
    <row r="12" spans="1:19" s="7" customFormat="1" ht="33" customHeight="1" x14ac:dyDescent="0.25">
      <c r="A12" s="14"/>
      <c r="B12" s="14"/>
      <c r="C12" s="14" t="s">
        <v>405</v>
      </c>
      <c r="D12" s="14"/>
      <c r="E12" s="14" t="s">
        <v>111</v>
      </c>
      <c r="F12" s="14" t="s">
        <v>414</v>
      </c>
      <c r="G12" s="14"/>
      <c r="H12" s="14" t="s">
        <v>21</v>
      </c>
      <c r="I12" s="14" t="s">
        <v>22</v>
      </c>
      <c r="J12" s="14" t="s">
        <v>23</v>
      </c>
      <c r="K12" s="14"/>
      <c r="L12" s="14"/>
    </row>
    <row r="13" spans="1:19" s="7" customFormat="1" ht="22.15" customHeight="1" x14ac:dyDescent="0.25">
      <c r="A13" s="14"/>
      <c r="B13" s="14"/>
      <c r="C13" s="14" t="s">
        <v>400</v>
      </c>
      <c r="D13" s="14" t="s">
        <v>401</v>
      </c>
      <c r="E13" s="14"/>
      <c r="F13" s="14" t="s">
        <v>402</v>
      </c>
      <c r="G13" s="14" t="s">
        <v>403</v>
      </c>
      <c r="H13" s="14"/>
      <c r="I13" s="14"/>
      <c r="J13" s="14"/>
      <c r="K13" s="14"/>
      <c r="L13" s="14"/>
    </row>
    <row r="14" spans="1:19" s="7" customFormat="1" ht="15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 t="s">
        <v>24</v>
      </c>
      <c r="K14" s="19" t="s">
        <v>415</v>
      </c>
      <c r="L14" s="14"/>
    </row>
    <row r="15" spans="1:19" s="7" customFormat="1" ht="51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20" t="s">
        <v>402</v>
      </c>
      <c r="L15" s="20" t="s">
        <v>403</v>
      </c>
    </row>
    <row r="16" spans="1:19" s="7" customFormat="1" ht="15.75" x14ac:dyDescent="0.25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</row>
    <row r="17" spans="1:12" s="7" customFormat="1" ht="19.5" customHeight="1" x14ac:dyDescent="0.25">
      <c r="A17" s="21" t="s">
        <v>296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3"/>
    </row>
    <row r="18" spans="1:12" s="7" customFormat="1" ht="34.5" customHeight="1" x14ac:dyDescent="0.25">
      <c r="A18" s="21" t="s">
        <v>297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</row>
    <row r="19" spans="1:12" s="7" customFormat="1" ht="34.5" customHeight="1" x14ac:dyDescent="0.25">
      <c r="A19" s="21" t="s">
        <v>298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3"/>
    </row>
    <row r="20" spans="1:12" s="7" customFormat="1" ht="20.25" customHeight="1" x14ac:dyDescent="0.25">
      <c r="A20" s="24" t="s">
        <v>64</v>
      </c>
      <c r="B20" s="25" t="s">
        <v>299</v>
      </c>
      <c r="C20" s="26"/>
      <c r="D20" s="27"/>
      <c r="E20" s="28" t="s">
        <v>27</v>
      </c>
      <c r="F20" s="29">
        <f t="shared" ref="F20:G23" si="0">F24</f>
        <v>394478005.55000001</v>
      </c>
      <c r="G20" s="29">
        <f t="shared" si="0"/>
        <v>393873099.81999999</v>
      </c>
      <c r="H20" s="30" t="s">
        <v>26</v>
      </c>
      <c r="I20" s="30" t="s">
        <v>26</v>
      </c>
      <c r="J20" s="30" t="s">
        <v>84</v>
      </c>
      <c r="K20" s="30" t="s">
        <v>84</v>
      </c>
      <c r="L20" s="30" t="s">
        <v>84</v>
      </c>
    </row>
    <row r="21" spans="1:12" s="7" customFormat="1" ht="63" customHeight="1" x14ac:dyDescent="0.25">
      <c r="A21" s="24"/>
      <c r="B21" s="31"/>
      <c r="C21" s="32"/>
      <c r="D21" s="33"/>
      <c r="E21" s="28" t="s">
        <v>28</v>
      </c>
      <c r="F21" s="29">
        <f t="shared" si="0"/>
        <v>105579425.84</v>
      </c>
      <c r="G21" s="29">
        <f t="shared" si="0"/>
        <v>105505622.99999999</v>
      </c>
      <c r="H21" s="30"/>
      <c r="I21" s="30"/>
      <c r="J21" s="30"/>
      <c r="K21" s="30"/>
      <c r="L21" s="30"/>
    </row>
    <row r="22" spans="1:12" s="7" customFormat="1" ht="49.5" customHeight="1" x14ac:dyDescent="0.25">
      <c r="A22" s="24"/>
      <c r="B22" s="31"/>
      <c r="C22" s="32"/>
      <c r="D22" s="33"/>
      <c r="E22" s="28" t="s">
        <v>25</v>
      </c>
      <c r="F22" s="29">
        <f t="shared" si="0"/>
        <v>265973764.01999998</v>
      </c>
      <c r="G22" s="29">
        <f t="shared" si="0"/>
        <v>265442661.12999997</v>
      </c>
      <c r="H22" s="30"/>
      <c r="I22" s="30"/>
      <c r="J22" s="30"/>
      <c r="K22" s="30"/>
      <c r="L22" s="30"/>
    </row>
    <row r="23" spans="1:12" s="7" customFormat="1" ht="47.25" customHeight="1" x14ac:dyDescent="0.25">
      <c r="A23" s="24"/>
      <c r="B23" s="34"/>
      <c r="C23" s="35"/>
      <c r="D23" s="36"/>
      <c r="E23" s="28" t="s">
        <v>14</v>
      </c>
      <c r="F23" s="29">
        <f t="shared" si="0"/>
        <v>22924815.690000001</v>
      </c>
      <c r="G23" s="29">
        <f t="shared" si="0"/>
        <v>22924815.690000001</v>
      </c>
      <c r="H23" s="30"/>
      <c r="I23" s="30"/>
      <c r="J23" s="30"/>
      <c r="K23" s="30"/>
      <c r="L23" s="30"/>
    </row>
    <row r="24" spans="1:12" s="7" customFormat="1" ht="18" customHeight="1" x14ac:dyDescent="0.25">
      <c r="A24" s="24" t="s">
        <v>41</v>
      </c>
      <c r="B24" s="37" t="s">
        <v>300</v>
      </c>
      <c r="C24" s="38" t="s">
        <v>84</v>
      </c>
      <c r="D24" s="38" t="s">
        <v>454</v>
      </c>
      <c r="E24" s="28" t="s">
        <v>27</v>
      </c>
      <c r="F24" s="29">
        <f t="shared" ref="F24:G26" si="1">F28+F31+F34+F37+F40+F43+F46+F49+F53+F57+F61+F65+F69+F73+F77+F81+F85+F89+F93+F97+F101</f>
        <v>394478005.55000001</v>
      </c>
      <c r="G24" s="29">
        <f t="shared" si="1"/>
        <v>393873099.81999999</v>
      </c>
      <c r="H24" s="30" t="s">
        <v>26</v>
      </c>
      <c r="I24" s="30" t="s">
        <v>26</v>
      </c>
      <c r="J24" s="30" t="s">
        <v>84</v>
      </c>
      <c r="K24" s="30" t="s">
        <v>84</v>
      </c>
      <c r="L24" s="30" t="s">
        <v>84</v>
      </c>
    </row>
    <row r="25" spans="1:12" s="7" customFormat="1" ht="63.75" customHeight="1" x14ac:dyDescent="0.25">
      <c r="A25" s="24"/>
      <c r="B25" s="37"/>
      <c r="C25" s="38"/>
      <c r="D25" s="38"/>
      <c r="E25" s="28" t="s">
        <v>28</v>
      </c>
      <c r="F25" s="29">
        <f t="shared" si="1"/>
        <v>105579425.84</v>
      </c>
      <c r="G25" s="29">
        <f t="shared" si="1"/>
        <v>105505622.99999999</v>
      </c>
      <c r="H25" s="30"/>
      <c r="I25" s="30"/>
      <c r="J25" s="30"/>
      <c r="K25" s="30"/>
      <c r="L25" s="30"/>
    </row>
    <row r="26" spans="1:12" s="7" customFormat="1" ht="49.5" customHeight="1" x14ac:dyDescent="0.25">
      <c r="A26" s="24"/>
      <c r="B26" s="37"/>
      <c r="C26" s="38"/>
      <c r="D26" s="38"/>
      <c r="E26" s="28" t="s">
        <v>25</v>
      </c>
      <c r="F26" s="29">
        <f t="shared" si="1"/>
        <v>265973764.01999998</v>
      </c>
      <c r="G26" s="29">
        <f t="shared" si="1"/>
        <v>265442661.12999997</v>
      </c>
      <c r="H26" s="30"/>
      <c r="I26" s="30"/>
      <c r="J26" s="30"/>
      <c r="K26" s="30"/>
      <c r="L26" s="30"/>
    </row>
    <row r="27" spans="1:12" s="7" customFormat="1" ht="47.25" customHeight="1" x14ac:dyDescent="0.25">
      <c r="A27" s="24"/>
      <c r="B27" s="37"/>
      <c r="C27" s="38"/>
      <c r="D27" s="38"/>
      <c r="E27" s="28" t="s">
        <v>14</v>
      </c>
      <c r="F27" s="29">
        <f>F52+F56+F60+F64+F68+F72+F76+F80+F84+F88+F92+F96+F100</f>
        <v>22924815.690000001</v>
      </c>
      <c r="G27" s="29">
        <f>G52+G56+G60+G64+G68+G72+G76+G80+G84+G88+G92+G96+G100</f>
        <v>22924815.690000001</v>
      </c>
      <c r="H27" s="30"/>
      <c r="I27" s="30"/>
      <c r="J27" s="30"/>
      <c r="K27" s="30"/>
      <c r="L27" s="30"/>
    </row>
    <row r="28" spans="1:12" s="7" customFormat="1" ht="17.25" customHeight="1" x14ac:dyDescent="0.25">
      <c r="A28" s="24" t="s">
        <v>42</v>
      </c>
      <c r="B28" s="39" t="s">
        <v>129</v>
      </c>
      <c r="C28" s="38">
        <v>504</v>
      </c>
      <c r="D28" s="38" t="s">
        <v>416</v>
      </c>
      <c r="E28" s="28" t="s">
        <v>27</v>
      </c>
      <c r="F28" s="29">
        <f>SUM(F29:F30)</f>
        <v>488000</v>
      </c>
      <c r="G28" s="29">
        <f>SUM(G29:G30)</f>
        <v>477202.5</v>
      </c>
      <c r="H28" s="37" t="s">
        <v>29</v>
      </c>
      <c r="I28" s="38" t="s">
        <v>77</v>
      </c>
      <c r="J28" s="38" t="s">
        <v>115</v>
      </c>
      <c r="K28" s="38">
        <v>100</v>
      </c>
      <c r="L28" s="38">
        <v>100</v>
      </c>
    </row>
    <row r="29" spans="1:12" s="7" customFormat="1" ht="71.25" customHeight="1" x14ac:dyDescent="0.25">
      <c r="A29" s="24"/>
      <c r="B29" s="39"/>
      <c r="C29" s="38"/>
      <c r="D29" s="38"/>
      <c r="E29" s="28" t="s">
        <v>28</v>
      </c>
      <c r="F29" s="29">
        <v>0</v>
      </c>
      <c r="G29" s="29">
        <v>0</v>
      </c>
      <c r="H29" s="37"/>
      <c r="I29" s="38"/>
      <c r="J29" s="38"/>
      <c r="K29" s="38"/>
      <c r="L29" s="38"/>
    </row>
    <row r="30" spans="1:12" s="7" customFormat="1" ht="99.75" customHeight="1" x14ac:dyDescent="0.25">
      <c r="A30" s="24"/>
      <c r="B30" s="39"/>
      <c r="C30" s="38"/>
      <c r="D30" s="38"/>
      <c r="E30" s="28" t="s">
        <v>25</v>
      </c>
      <c r="F30" s="29">
        <v>488000</v>
      </c>
      <c r="G30" s="29">
        <v>477202.5</v>
      </c>
      <c r="H30" s="37"/>
      <c r="I30" s="38"/>
      <c r="J30" s="38"/>
      <c r="K30" s="38"/>
      <c r="L30" s="38"/>
    </row>
    <row r="31" spans="1:12" s="7" customFormat="1" ht="22.15" customHeight="1" x14ac:dyDescent="0.25">
      <c r="A31" s="24" t="s">
        <v>6</v>
      </c>
      <c r="B31" s="39" t="s">
        <v>295</v>
      </c>
      <c r="C31" s="38">
        <v>504</v>
      </c>
      <c r="D31" s="38" t="s">
        <v>417</v>
      </c>
      <c r="E31" s="28" t="s">
        <v>27</v>
      </c>
      <c r="F31" s="29">
        <f>SUM(F32:F33)</f>
        <v>249303884</v>
      </c>
      <c r="G31" s="29">
        <f>SUM(G32:G33)</f>
        <v>249303884</v>
      </c>
      <c r="H31" s="37" t="s">
        <v>170</v>
      </c>
      <c r="I31" s="30" t="s">
        <v>77</v>
      </c>
      <c r="J31" s="30" t="s">
        <v>115</v>
      </c>
      <c r="K31" s="30">
        <v>100</v>
      </c>
      <c r="L31" s="30">
        <v>100</v>
      </c>
    </row>
    <row r="32" spans="1:12" s="7" customFormat="1" ht="91.15" customHeight="1" x14ac:dyDescent="0.25">
      <c r="A32" s="24"/>
      <c r="B32" s="39"/>
      <c r="C32" s="38"/>
      <c r="D32" s="38"/>
      <c r="E32" s="28" t="s">
        <v>28</v>
      </c>
      <c r="F32" s="29">
        <v>0</v>
      </c>
      <c r="G32" s="29">
        <v>0</v>
      </c>
      <c r="H32" s="40"/>
      <c r="I32" s="30"/>
      <c r="J32" s="30"/>
      <c r="K32" s="30"/>
      <c r="L32" s="30"/>
    </row>
    <row r="33" spans="1:12" s="7" customFormat="1" ht="247.5" customHeight="1" x14ac:dyDescent="0.25">
      <c r="A33" s="24"/>
      <c r="B33" s="39"/>
      <c r="C33" s="38"/>
      <c r="D33" s="38"/>
      <c r="E33" s="28" t="s">
        <v>25</v>
      </c>
      <c r="F33" s="29">
        <v>249303884</v>
      </c>
      <c r="G33" s="29">
        <v>249303884</v>
      </c>
      <c r="H33" s="40"/>
      <c r="I33" s="30"/>
      <c r="J33" s="30"/>
      <c r="K33" s="30"/>
      <c r="L33" s="30"/>
    </row>
    <row r="34" spans="1:12" s="7" customFormat="1" ht="18" customHeight="1" x14ac:dyDescent="0.25">
      <c r="A34" s="41" t="s">
        <v>65</v>
      </c>
      <c r="B34" s="42" t="s">
        <v>194</v>
      </c>
      <c r="C34" s="43">
        <v>504</v>
      </c>
      <c r="D34" s="43" t="s">
        <v>418</v>
      </c>
      <c r="E34" s="28" t="s">
        <v>27</v>
      </c>
      <c r="F34" s="29">
        <f>SUM(F35:F36)</f>
        <v>36105175.659999996</v>
      </c>
      <c r="G34" s="29">
        <f>SUM(G35:G36)</f>
        <v>36105175.659999996</v>
      </c>
      <c r="H34" s="43" t="s">
        <v>198</v>
      </c>
      <c r="I34" s="44" t="s">
        <v>77</v>
      </c>
      <c r="J34" s="44" t="s">
        <v>115</v>
      </c>
      <c r="K34" s="44">
        <v>100</v>
      </c>
      <c r="L34" s="44">
        <v>100</v>
      </c>
    </row>
    <row r="35" spans="1:12" s="7" customFormat="1" ht="68.25" customHeight="1" x14ac:dyDescent="0.25">
      <c r="A35" s="45"/>
      <c r="B35" s="46"/>
      <c r="C35" s="47"/>
      <c r="D35" s="47"/>
      <c r="E35" s="28" t="s">
        <v>28</v>
      </c>
      <c r="F35" s="29">
        <v>36105175.659999996</v>
      </c>
      <c r="G35" s="29">
        <v>36105175.659999996</v>
      </c>
      <c r="H35" s="47"/>
      <c r="I35" s="48"/>
      <c r="J35" s="48"/>
      <c r="K35" s="48"/>
      <c r="L35" s="48"/>
    </row>
    <row r="36" spans="1:12" s="7" customFormat="1" ht="51" customHeight="1" x14ac:dyDescent="0.25">
      <c r="A36" s="49"/>
      <c r="B36" s="50"/>
      <c r="C36" s="51"/>
      <c r="D36" s="51"/>
      <c r="E36" s="28" t="s">
        <v>25</v>
      </c>
      <c r="F36" s="29">
        <v>0</v>
      </c>
      <c r="G36" s="29">
        <v>0</v>
      </c>
      <c r="H36" s="47"/>
      <c r="I36" s="48"/>
      <c r="J36" s="48"/>
      <c r="K36" s="48"/>
      <c r="L36" s="48"/>
    </row>
    <row r="37" spans="1:12" s="7" customFormat="1" ht="18.75" customHeight="1" x14ac:dyDescent="0.25">
      <c r="A37" s="41" t="s">
        <v>130</v>
      </c>
      <c r="B37" s="42" t="s">
        <v>195</v>
      </c>
      <c r="C37" s="43">
        <v>504</v>
      </c>
      <c r="D37" s="43" t="s">
        <v>420</v>
      </c>
      <c r="E37" s="28" t="s">
        <v>27</v>
      </c>
      <c r="F37" s="29">
        <f>SUM(F38:F39)</f>
        <v>60616574.240000002</v>
      </c>
      <c r="G37" s="29">
        <f>SUM(G38:G39)</f>
        <v>60544164.82</v>
      </c>
      <c r="H37" s="47"/>
      <c r="I37" s="48"/>
      <c r="J37" s="48"/>
      <c r="K37" s="48"/>
      <c r="L37" s="48"/>
    </row>
    <row r="38" spans="1:12" s="7" customFormat="1" ht="66.75" customHeight="1" x14ac:dyDescent="0.25">
      <c r="A38" s="45"/>
      <c r="B38" s="46"/>
      <c r="C38" s="47"/>
      <c r="D38" s="47"/>
      <c r="E38" s="28" t="s">
        <v>28</v>
      </c>
      <c r="F38" s="29">
        <v>60616574.240000002</v>
      </c>
      <c r="G38" s="29">
        <v>60544164.82</v>
      </c>
      <c r="H38" s="47"/>
      <c r="I38" s="48"/>
      <c r="J38" s="48"/>
      <c r="K38" s="48"/>
      <c r="L38" s="48"/>
    </row>
    <row r="39" spans="1:12" s="7" customFormat="1" ht="51" customHeight="1" x14ac:dyDescent="0.25">
      <c r="A39" s="49"/>
      <c r="B39" s="50"/>
      <c r="C39" s="51"/>
      <c r="D39" s="51"/>
      <c r="E39" s="28" t="s">
        <v>25</v>
      </c>
      <c r="F39" s="29">
        <v>0</v>
      </c>
      <c r="G39" s="29">
        <v>0</v>
      </c>
      <c r="H39" s="47"/>
      <c r="I39" s="48"/>
      <c r="J39" s="48"/>
      <c r="K39" s="48"/>
      <c r="L39" s="48"/>
    </row>
    <row r="40" spans="1:12" s="7" customFormat="1" ht="18" customHeight="1" x14ac:dyDescent="0.25">
      <c r="A40" s="41" t="s">
        <v>196</v>
      </c>
      <c r="B40" s="42" t="s">
        <v>197</v>
      </c>
      <c r="C40" s="43">
        <v>504</v>
      </c>
      <c r="D40" s="43" t="s">
        <v>419</v>
      </c>
      <c r="E40" s="28" t="s">
        <v>27</v>
      </c>
      <c r="F40" s="29">
        <f>SUM(F41:F42)</f>
        <v>3453908.64</v>
      </c>
      <c r="G40" s="29">
        <f>SUM(G41:G42)</f>
        <v>3453908.64</v>
      </c>
      <c r="H40" s="47"/>
      <c r="I40" s="48"/>
      <c r="J40" s="48"/>
      <c r="K40" s="48"/>
      <c r="L40" s="48"/>
    </row>
    <row r="41" spans="1:12" s="7" customFormat="1" ht="66.75" customHeight="1" x14ac:dyDescent="0.25">
      <c r="A41" s="45"/>
      <c r="B41" s="46"/>
      <c r="C41" s="47"/>
      <c r="D41" s="47"/>
      <c r="E41" s="28" t="s">
        <v>28</v>
      </c>
      <c r="F41" s="29">
        <v>3453908.64</v>
      </c>
      <c r="G41" s="29">
        <v>3453908.64</v>
      </c>
      <c r="H41" s="47"/>
      <c r="I41" s="48"/>
      <c r="J41" s="48"/>
      <c r="K41" s="48"/>
      <c r="L41" s="48"/>
    </row>
    <row r="42" spans="1:12" s="7" customFormat="1" ht="51" customHeight="1" x14ac:dyDescent="0.25">
      <c r="A42" s="49"/>
      <c r="B42" s="50"/>
      <c r="C42" s="51"/>
      <c r="D42" s="51"/>
      <c r="E42" s="28" t="s">
        <v>25</v>
      </c>
      <c r="F42" s="29">
        <v>0</v>
      </c>
      <c r="G42" s="29">
        <v>0</v>
      </c>
      <c r="H42" s="51"/>
      <c r="I42" s="52"/>
      <c r="J42" s="52"/>
      <c r="K42" s="52"/>
      <c r="L42" s="52"/>
    </row>
    <row r="43" spans="1:12" s="7" customFormat="1" ht="19.5" customHeight="1" x14ac:dyDescent="0.25">
      <c r="A43" s="24" t="s">
        <v>199</v>
      </c>
      <c r="B43" s="39" t="s">
        <v>200</v>
      </c>
      <c r="C43" s="38">
        <v>504</v>
      </c>
      <c r="D43" s="38" t="s">
        <v>423</v>
      </c>
      <c r="E43" s="28" t="s">
        <v>27</v>
      </c>
      <c r="F43" s="29">
        <f>SUM(F44:F45)</f>
        <v>67389.89</v>
      </c>
      <c r="G43" s="29">
        <f>SUM(G44:G45)</f>
        <v>67389.89</v>
      </c>
      <c r="H43" s="37" t="s">
        <v>30</v>
      </c>
      <c r="I43" s="30" t="s">
        <v>77</v>
      </c>
      <c r="J43" s="30" t="s">
        <v>115</v>
      </c>
      <c r="K43" s="30">
        <v>95.8</v>
      </c>
      <c r="L43" s="30">
        <v>95.8</v>
      </c>
    </row>
    <row r="44" spans="1:12" s="7" customFormat="1" ht="80.25" customHeight="1" x14ac:dyDescent="0.25">
      <c r="A44" s="24"/>
      <c r="B44" s="39"/>
      <c r="C44" s="38"/>
      <c r="D44" s="38"/>
      <c r="E44" s="28" t="s">
        <v>28</v>
      </c>
      <c r="F44" s="29">
        <v>67389.89</v>
      </c>
      <c r="G44" s="29">
        <v>67389.89</v>
      </c>
      <c r="H44" s="37"/>
      <c r="I44" s="30"/>
      <c r="J44" s="30"/>
      <c r="K44" s="30"/>
      <c r="L44" s="30"/>
    </row>
    <row r="45" spans="1:12" s="7" customFormat="1" ht="96.75" customHeight="1" x14ac:dyDescent="0.25">
      <c r="A45" s="24"/>
      <c r="B45" s="39"/>
      <c r="C45" s="38"/>
      <c r="D45" s="38"/>
      <c r="E45" s="28" t="s">
        <v>25</v>
      </c>
      <c r="F45" s="29">
        <v>0</v>
      </c>
      <c r="G45" s="29">
        <v>0</v>
      </c>
      <c r="H45" s="37"/>
      <c r="I45" s="30"/>
      <c r="J45" s="30"/>
      <c r="K45" s="30"/>
      <c r="L45" s="30"/>
    </row>
    <row r="46" spans="1:12" s="7" customFormat="1" ht="19.5" customHeight="1" x14ac:dyDescent="0.25">
      <c r="A46" s="24" t="s">
        <v>132</v>
      </c>
      <c r="B46" s="39" t="s">
        <v>201</v>
      </c>
      <c r="C46" s="38">
        <v>504</v>
      </c>
      <c r="D46" s="38" t="s">
        <v>424</v>
      </c>
      <c r="E46" s="28" t="s">
        <v>27</v>
      </c>
      <c r="F46" s="29">
        <f>SUM(F47:F48)</f>
        <v>2098837.6</v>
      </c>
      <c r="G46" s="29">
        <f>SUM(G47:G48)</f>
        <v>2098837.6</v>
      </c>
      <c r="H46" s="37" t="s">
        <v>31</v>
      </c>
      <c r="I46" s="38" t="s">
        <v>77</v>
      </c>
      <c r="J46" s="38" t="s">
        <v>115</v>
      </c>
      <c r="K46" s="38">
        <v>100</v>
      </c>
      <c r="L46" s="38">
        <v>100</v>
      </c>
    </row>
    <row r="47" spans="1:12" s="7" customFormat="1" ht="73.5" customHeight="1" x14ac:dyDescent="0.25">
      <c r="A47" s="24"/>
      <c r="B47" s="39"/>
      <c r="C47" s="38"/>
      <c r="D47" s="38"/>
      <c r="E47" s="28" t="s">
        <v>28</v>
      </c>
      <c r="F47" s="29">
        <v>2098837.6</v>
      </c>
      <c r="G47" s="29">
        <v>2098837.6</v>
      </c>
      <c r="H47" s="37"/>
      <c r="I47" s="38"/>
      <c r="J47" s="38"/>
      <c r="K47" s="38"/>
      <c r="L47" s="38"/>
    </row>
    <row r="48" spans="1:12" s="7" customFormat="1" ht="74.25" customHeight="1" x14ac:dyDescent="0.25">
      <c r="A48" s="24"/>
      <c r="B48" s="39"/>
      <c r="C48" s="38"/>
      <c r="D48" s="38"/>
      <c r="E48" s="28" t="s">
        <v>25</v>
      </c>
      <c r="F48" s="29">
        <v>0</v>
      </c>
      <c r="G48" s="29">
        <v>0</v>
      </c>
      <c r="H48" s="37"/>
      <c r="I48" s="38"/>
      <c r="J48" s="38"/>
      <c r="K48" s="38"/>
      <c r="L48" s="38"/>
    </row>
    <row r="49" spans="1:12" s="7" customFormat="1" ht="25.5" customHeight="1" x14ac:dyDescent="0.25">
      <c r="A49" s="24" t="s">
        <v>131</v>
      </c>
      <c r="B49" s="37" t="s">
        <v>202</v>
      </c>
      <c r="C49" s="38" t="s">
        <v>84</v>
      </c>
      <c r="D49" s="38" t="s">
        <v>84</v>
      </c>
      <c r="E49" s="28" t="s">
        <v>27</v>
      </c>
      <c r="F49" s="29">
        <f>SUM(F50:F52)</f>
        <v>0</v>
      </c>
      <c r="G49" s="29">
        <f>SUM(G50:G52)</f>
        <v>0</v>
      </c>
      <c r="H49" s="53" t="s">
        <v>74</v>
      </c>
      <c r="I49" s="38" t="s">
        <v>77</v>
      </c>
      <c r="J49" s="38" t="s">
        <v>115</v>
      </c>
      <c r="K49" s="38">
        <v>0</v>
      </c>
      <c r="L49" s="38">
        <v>0</v>
      </c>
    </row>
    <row r="50" spans="1:12" s="7" customFormat="1" ht="66" customHeight="1" x14ac:dyDescent="0.25">
      <c r="A50" s="24"/>
      <c r="B50" s="37"/>
      <c r="C50" s="38"/>
      <c r="D50" s="38"/>
      <c r="E50" s="28" t="s">
        <v>28</v>
      </c>
      <c r="F50" s="29">
        <v>0</v>
      </c>
      <c r="G50" s="29">
        <v>0</v>
      </c>
      <c r="H50" s="53"/>
      <c r="I50" s="38"/>
      <c r="J50" s="38"/>
      <c r="K50" s="38"/>
      <c r="L50" s="38"/>
    </row>
    <row r="51" spans="1:12" s="7" customFormat="1" ht="54" customHeight="1" x14ac:dyDescent="0.25">
      <c r="A51" s="24"/>
      <c r="B51" s="37"/>
      <c r="C51" s="38"/>
      <c r="D51" s="38"/>
      <c r="E51" s="28" t="s">
        <v>25</v>
      </c>
      <c r="F51" s="29">
        <v>0</v>
      </c>
      <c r="G51" s="29">
        <v>0</v>
      </c>
      <c r="H51" s="53"/>
      <c r="I51" s="38"/>
      <c r="J51" s="38"/>
      <c r="K51" s="38"/>
      <c r="L51" s="38"/>
    </row>
    <row r="52" spans="1:12" s="7" customFormat="1" ht="54" customHeight="1" x14ac:dyDescent="0.25">
      <c r="A52" s="24"/>
      <c r="B52" s="37"/>
      <c r="C52" s="38"/>
      <c r="D52" s="38"/>
      <c r="E52" s="28" t="s">
        <v>14</v>
      </c>
      <c r="F52" s="29">
        <v>0</v>
      </c>
      <c r="G52" s="29">
        <v>0</v>
      </c>
      <c r="H52" s="53"/>
      <c r="I52" s="38"/>
      <c r="J52" s="38"/>
      <c r="K52" s="38"/>
      <c r="L52" s="38"/>
    </row>
    <row r="53" spans="1:12" s="7" customFormat="1" ht="23.25" customHeight="1" x14ac:dyDescent="0.25">
      <c r="A53" s="24" t="s">
        <v>133</v>
      </c>
      <c r="B53" s="37" t="s">
        <v>217</v>
      </c>
      <c r="C53" s="38" t="s">
        <v>84</v>
      </c>
      <c r="D53" s="38" t="s">
        <v>84</v>
      </c>
      <c r="E53" s="28" t="s">
        <v>27</v>
      </c>
      <c r="F53" s="29">
        <f>SUM(F54:F56)</f>
        <v>0</v>
      </c>
      <c r="G53" s="29">
        <f>SUM(G54:G56)</f>
        <v>0</v>
      </c>
      <c r="H53" s="53"/>
      <c r="I53" s="38"/>
      <c r="J53" s="38"/>
      <c r="K53" s="38"/>
      <c r="L53" s="38"/>
    </row>
    <row r="54" spans="1:12" s="7" customFormat="1" ht="69.75" customHeight="1" x14ac:dyDescent="0.25">
      <c r="A54" s="24"/>
      <c r="B54" s="37"/>
      <c r="C54" s="38"/>
      <c r="D54" s="38"/>
      <c r="E54" s="28" t="s">
        <v>28</v>
      </c>
      <c r="F54" s="29">
        <v>0</v>
      </c>
      <c r="G54" s="29">
        <v>0</v>
      </c>
      <c r="H54" s="53"/>
      <c r="I54" s="38"/>
      <c r="J54" s="38"/>
      <c r="K54" s="38"/>
      <c r="L54" s="38"/>
    </row>
    <row r="55" spans="1:12" s="7" customFormat="1" ht="54" customHeight="1" x14ac:dyDescent="0.25">
      <c r="A55" s="24"/>
      <c r="B55" s="37"/>
      <c r="C55" s="38"/>
      <c r="D55" s="38"/>
      <c r="E55" s="28" t="s">
        <v>25</v>
      </c>
      <c r="F55" s="29">
        <v>0</v>
      </c>
      <c r="G55" s="29">
        <v>0</v>
      </c>
      <c r="H55" s="53"/>
      <c r="I55" s="38"/>
      <c r="J55" s="38"/>
      <c r="K55" s="38"/>
      <c r="L55" s="38"/>
    </row>
    <row r="56" spans="1:12" s="7" customFormat="1" ht="48.75" customHeight="1" x14ac:dyDescent="0.25">
      <c r="A56" s="24"/>
      <c r="B56" s="37"/>
      <c r="C56" s="38"/>
      <c r="D56" s="38"/>
      <c r="E56" s="28" t="s">
        <v>14</v>
      </c>
      <c r="F56" s="29">
        <v>0</v>
      </c>
      <c r="G56" s="29">
        <v>0</v>
      </c>
      <c r="H56" s="53"/>
      <c r="I56" s="38"/>
      <c r="J56" s="38"/>
      <c r="K56" s="38"/>
      <c r="L56" s="38"/>
    </row>
    <row r="57" spans="1:12" s="7" customFormat="1" ht="16.5" customHeight="1" x14ac:dyDescent="0.25">
      <c r="A57" s="24" t="s">
        <v>421</v>
      </c>
      <c r="B57" s="37" t="s">
        <v>422</v>
      </c>
      <c r="C57" s="38">
        <v>504</v>
      </c>
      <c r="D57" s="38" t="s">
        <v>425</v>
      </c>
      <c r="E57" s="28" t="s">
        <v>27</v>
      </c>
      <c r="F57" s="29">
        <f>SUM(F58:F60)</f>
        <v>13702992.810000001</v>
      </c>
      <c r="G57" s="29">
        <f>SUM(G58:G60)</f>
        <v>13227276.1</v>
      </c>
      <c r="H57" s="37" t="s">
        <v>135</v>
      </c>
      <c r="I57" s="38" t="s">
        <v>77</v>
      </c>
      <c r="J57" s="38" t="s">
        <v>115</v>
      </c>
      <c r="K57" s="38">
        <v>100</v>
      </c>
      <c r="L57" s="38">
        <v>100</v>
      </c>
    </row>
    <row r="58" spans="1:12" s="7" customFormat="1" ht="67.5" customHeight="1" x14ac:dyDescent="0.25">
      <c r="A58" s="24"/>
      <c r="B58" s="37"/>
      <c r="C58" s="38"/>
      <c r="D58" s="38"/>
      <c r="E58" s="28" t="s">
        <v>28</v>
      </c>
      <c r="F58" s="29">
        <v>2381281.81</v>
      </c>
      <c r="G58" s="29">
        <v>2381281.81</v>
      </c>
      <c r="H58" s="37"/>
      <c r="I58" s="38"/>
      <c r="J58" s="38"/>
      <c r="K58" s="38"/>
      <c r="L58" s="38"/>
    </row>
    <row r="59" spans="1:12" s="7" customFormat="1" ht="51" customHeight="1" x14ac:dyDescent="0.25">
      <c r="A59" s="24"/>
      <c r="B59" s="37"/>
      <c r="C59" s="38"/>
      <c r="D59" s="38"/>
      <c r="E59" s="28" t="s">
        <v>25</v>
      </c>
      <c r="F59" s="29">
        <v>11321711</v>
      </c>
      <c r="G59" s="29">
        <v>10845994.289999999</v>
      </c>
      <c r="H59" s="37"/>
      <c r="I59" s="38"/>
      <c r="J59" s="38"/>
      <c r="K59" s="38"/>
      <c r="L59" s="38"/>
    </row>
    <row r="60" spans="1:12" s="7" customFormat="1" ht="51" customHeight="1" x14ac:dyDescent="0.25">
      <c r="A60" s="24"/>
      <c r="B60" s="37"/>
      <c r="C60" s="38"/>
      <c r="D60" s="38"/>
      <c r="E60" s="28" t="s">
        <v>14</v>
      </c>
      <c r="F60" s="29">
        <v>0</v>
      </c>
      <c r="G60" s="29">
        <v>0</v>
      </c>
      <c r="H60" s="37"/>
      <c r="I60" s="38"/>
      <c r="J60" s="38"/>
      <c r="K60" s="38"/>
      <c r="L60" s="38"/>
    </row>
    <row r="61" spans="1:12" s="7" customFormat="1" ht="27.75" customHeight="1" x14ac:dyDescent="0.25">
      <c r="A61" s="24" t="s">
        <v>105</v>
      </c>
      <c r="B61" s="37" t="s">
        <v>426</v>
      </c>
      <c r="C61" s="38">
        <v>504</v>
      </c>
      <c r="D61" s="38" t="s">
        <v>427</v>
      </c>
      <c r="E61" s="28" t="s">
        <v>27</v>
      </c>
      <c r="F61" s="29">
        <f>SUM(F62:F64)</f>
        <v>1161616.1599999999</v>
      </c>
      <c r="G61" s="29">
        <f>SUM(G62:G64)</f>
        <v>1161616.1599999999</v>
      </c>
      <c r="H61" s="53" t="s">
        <v>106</v>
      </c>
      <c r="I61" s="38" t="s">
        <v>77</v>
      </c>
      <c r="J61" s="38" t="s">
        <v>115</v>
      </c>
      <c r="K61" s="38">
        <v>100</v>
      </c>
      <c r="L61" s="38">
        <v>100</v>
      </c>
    </row>
    <row r="62" spans="1:12" s="7" customFormat="1" ht="96" customHeight="1" x14ac:dyDescent="0.25">
      <c r="A62" s="24"/>
      <c r="B62" s="37"/>
      <c r="C62" s="38"/>
      <c r="D62" s="38"/>
      <c r="E62" s="28" t="s">
        <v>28</v>
      </c>
      <c r="F62" s="29">
        <v>11616.16</v>
      </c>
      <c r="G62" s="29">
        <v>11616.16</v>
      </c>
      <c r="H62" s="53"/>
      <c r="I62" s="38"/>
      <c r="J62" s="38"/>
      <c r="K62" s="38"/>
      <c r="L62" s="38"/>
    </row>
    <row r="63" spans="1:12" s="7" customFormat="1" ht="86.25" customHeight="1" x14ac:dyDescent="0.25">
      <c r="A63" s="24"/>
      <c r="B63" s="37"/>
      <c r="C63" s="38"/>
      <c r="D63" s="38"/>
      <c r="E63" s="28" t="s">
        <v>25</v>
      </c>
      <c r="F63" s="29">
        <v>1150000</v>
      </c>
      <c r="G63" s="29">
        <v>1150000</v>
      </c>
      <c r="H63" s="53"/>
      <c r="I63" s="38"/>
      <c r="J63" s="38"/>
      <c r="K63" s="38"/>
      <c r="L63" s="38"/>
    </row>
    <row r="64" spans="1:12" s="7" customFormat="1" ht="69.75" customHeight="1" x14ac:dyDescent="0.25">
      <c r="A64" s="24"/>
      <c r="B64" s="37"/>
      <c r="C64" s="38"/>
      <c r="D64" s="38"/>
      <c r="E64" s="28" t="s">
        <v>14</v>
      </c>
      <c r="F64" s="29">
        <v>0</v>
      </c>
      <c r="G64" s="29">
        <v>0</v>
      </c>
      <c r="H64" s="53"/>
      <c r="I64" s="38"/>
      <c r="J64" s="38"/>
      <c r="K64" s="38"/>
      <c r="L64" s="38"/>
    </row>
    <row r="65" spans="1:12" s="7" customFormat="1" ht="108" customHeight="1" x14ac:dyDescent="0.25">
      <c r="A65" s="24" t="s">
        <v>428</v>
      </c>
      <c r="B65" s="37" t="s">
        <v>429</v>
      </c>
      <c r="C65" s="38">
        <v>504</v>
      </c>
      <c r="D65" s="38" t="s">
        <v>430</v>
      </c>
      <c r="E65" s="28" t="s">
        <v>27</v>
      </c>
      <c r="F65" s="29">
        <f>SUM(F66:F68)</f>
        <v>332610</v>
      </c>
      <c r="G65" s="29">
        <f>SUM(G66:G68)</f>
        <v>331100</v>
      </c>
      <c r="H65" s="54" t="s">
        <v>271</v>
      </c>
      <c r="I65" s="43" t="s">
        <v>77</v>
      </c>
      <c r="J65" s="43" t="s">
        <v>115</v>
      </c>
      <c r="K65" s="43">
        <v>100</v>
      </c>
      <c r="L65" s="43">
        <v>100</v>
      </c>
    </row>
    <row r="66" spans="1:12" s="7" customFormat="1" ht="144" customHeight="1" x14ac:dyDescent="0.25">
      <c r="A66" s="24"/>
      <c r="B66" s="37"/>
      <c r="C66" s="38"/>
      <c r="D66" s="38"/>
      <c r="E66" s="28" t="s">
        <v>28</v>
      </c>
      <c r="F66" s="29">
        <v>166305</v>
      </c>
      <c r="G66" s="29">
        <v>165550</v>
      </c>
      <c r="H66" s="55"/>
      <c r="I66" s="47"/>
      <c r="J66" s="47"/>
      <c r="K66" s="47"/>
      <c r="L66" s="47"/>
    </row>
    <row r="67" spans="1:12" s="7" customFormat="1" ht="151.5" customHeight="1" x14ac:dyDescent="0.25">
      <c r="A67" s="24"/>
      <c r="B67" s="37"/>
      <c r="C67" s="38"/>
      <c r="D67" s="38"/>
      <c r="E67" s="28" t="s">
        <v>25</v>
      </c>
      <c r="F67" s="29">
        <v>166305</v>
      </c>
      <c r="G67" s="29">
        <v>165550</v>
      </c>
      <c r="H67" s="55"/>
      <c r="I67" s="47"/>
      <c r="J67" s="47"/>
      <c r="K67" s="47"/>
      <c r="L67" s="47"/>
    </row>
    <row r="68" spans="1:12" s="7" customFormat="1" ht="93.75" customHeight="1" x14ac:dyDescent="0.25">
      <c r="A68" s="24"/>
      <c r="B68" s="37"/>
      <c r="C68" s="38"/>
      <c r="D68" s="38"/>
      <c r="E68" s="28" t="s">
        <v>14</v>
      </c>
      <c r="F68" s="29">
        <v>0</v>
      </c>
      <c r="G68" s="29">
        <v>0</v>
      </c>
      <c r="H68" s="56"/>
      <c r="I68" s="51"/>
      <c r="J68" s="51"/>
      <c r="K68" s="51"/>
      <c r="L68" s="51"/>
    </row>
    <row r="69" spans="1:12" s="7" customFormat="1" ht="18.75" customHeight="1" x14ac:dyDescent="0.25">
      <c r="A69" s="41" t="s">
        <v>264</v>
      </c>
      <c r="B69" s="42" t="s">
        <v>431</v>
      </c>
      <c r="C69" s="43">
        <v>504</v>
      </c>
      <c r="D69" s="43" t="s">
        <v>432</v>
      </c>
      <c r="E69" s="28" t="s">
        <v>27</v>
      </c>
      <c r="F69" s="29">
        <f>SUM(F70:F72)</f>
        <v>11343679.860000001</v>
      </c>
      <c r="G69" s="29">
        <f>SUM(G70:G72)</f>
        <v>11343679.860000001</v>
      </c>
      <c r="H69" s="42" t="s">
        <v>233</v>
      </c>
      <c r="I69" s="43" t="s">
        <v>77</v>
      </c>
      <c r="J69" s="43" t="s">
        <v>115</v>
      </c>
      <c r="K69" s="43">
        <v>100</v>
      </c>
      <c r="L69" s="43">
        <v>100</v>
      </c>
    </row>
    <row r="70" spans="1:12" s="7" customFormat="1" ht="69.75" customHeight="1" x14ac:dyDescent="0.25">
      <c r="A70" s="45"/>
      <c r="B70" s="46"/>
      <c r="C70" s="47"/>
      <c r="D70" s="47"/>
      <c r="E70" s="28" t="s">
        <v>28</v>
      </c>
      <c r="F70" s="29">
        <v>567184.01</v>
      </c>
      <c r="G70" s="29">
        <v>567184.01</v>
      </c>
      <c r="H70" s="46"/>
      <c r="I70" s="47"/>
      <c r="J70" s="47"/>
      <c r="K70" s="47"/>
      <c r="L70" s="47"/>
    </row>
    <row r="71" spans="1:12" s="7" customFormat="1" ht="51" customHeight="1" x14ac:dyDescent="0.25">
      <c r="A71" s="45"/>
      <c r="B71" s="46"/>
      <c r="C71" s="47"/>
      <c r="D71" s="47"/>
      <c r="E71" s="28" t="s">
        <v>25</v>
      </c>
      <c r="F71" s="29">
        <v>1185414.54</v>
      </c>
      <c r="G71" s="29">
        <v>1185414.54</v>
      </c>
      <c r="H71" s="46"/>
      <c r="I71" s="47"/>
      <c r="J71" s="47"/>
      <c r="K71" s="47"/>
      <c r="L71" s="47"/>
    </row>
    <row r="72" spans="1:12" s="7" customFormat="1" ht="48.75" customHeight="1" x14ac:dyDescent="0.25">
      <c r="A72" s="49"/>
      <c r="B72" s="50"/>
      <c r="C72" s="51"/>
      <c r="D72" s="51"/>
      <c r="E72" s="28" t="s">
        <v>14</v>
      </c>
      <c r="F72" s="29">
        <v>9591081.3100000005</v>
      </c>
      <c r="G72" s="29">
        <v>9591081.3100000005</v>
      </c>
      <c r="H72" s="50"/>
      <c r="I72" s="51"/>
      <c r="J72" s="51"/>
      <c r="K72" s="51"/>
      <c r="L72" s="51"/>
    </row>
    <row r="73" spans="1:12" s="7" customFormat="1" ht="30.75" customHeight="1" x14ac:dyDescent="0.25">
      <c r="A73" s="41" t="s">
        <v>281</v>
      </c>
      <c r="B73" s="42" t="s">
        <v>433</v>
      </c>
      <c r="C73" s="43">
        <v>504</v>
      </c>
      <c r="D73" s="43" t="s">
        <v>434</v>
      </c>
      <c r="E73" s="28" t="s">
        <v>27</v>
      </c>
      <c r="F73" s="29">
        <f>SUM(F74:F76)</f>
        <v>13333734.380000001</v>
      </c>
      <c r="G73" s="29">
        <f>SUM(G74:G76)</f>
        <v>13333734.380000001</v>
      </c>
      <c r="H73" s="42" t="s">
        <v>265</v>
      </c>
      <c r="I73" s="43" t="s">
        <v>77</v>
      </c>
      <c r="J73" s="43" t="s">
        <v>115</v>
      </c>
      <c r="K73" s="43">
        <v>100</v>
      </c>
      <c r="L73" s="43">
        <v>100</v>
      </c>
    </row>
    <row r="74" spans="1:12" s="7" customFormat="1" ht="83.25" customHeight="1" x14ac:dyDescent="0.25">
      <c r="A74" s="45"/>
      <c r="B74" s="46"/>
      <c r="C74" s="47"/>
      <c r="D74" s="47"/>
      <c r="E74" s="28" t="s">
        <v>28</v>
      </c>
      <c r="F74" s="29">
        <v>0</v>
      </c>
      <c r="G74" s="29">
        <v>0</v>
      </c>
      <c r="H74" s="46"/>
      <c r="I74" s="47"/>
      <c r="J74" s="47"/>
      <c r="K74" s="47"/>
      <c r="L74" s="47"/>
    </row>
    <row r="75" spans="1:12" s="7" customFormat="1" ht="74.25" customHeight="1" x14ac:dyDescent="0.25">
      <c r="A75" s="45"/>
      <c r="B75" s="46"/>
      <c r="C75" s="47"/>
      <c r="D75" s="47"/>
      <c r="E75" s="28" t="s">
        <v>25</v>
      </c>
      <c r="F75" s="29">
        <v>0</v>
      </c>
      <c r="G75" s="29">
        <v>0</v>
      </c>
      <c r="H75" s="46"/>
      <c r="I75" s="47"/>
      <c r="J75" s="47"/>
      <c r="K75" s="47"/>
      <c r="L75" s="47"/>
    </row>
    <row r="76" spans="1:12" s="7" customFormat="1" ht="59.25" customHeight="1" x14ac:dyDescent="0.25">
      <c r="A76" s="49"/>
      <c r="B76" s="50"/>
      <c r="C76" s="51"/>
      <c r="D76" s="51"/>
      <c r="E76" s="28" t="s">
        <v>14</v>
      </c>
      <c r="F76" s="29">
        <v>13333734.380000001</v>
      </c>
      <c r="G76" s="29">
        <v>13333734.380000001</v>
      </c>
      <c r="H76" s="50"/>
      <c r="I76" s="51"/>
      <c r="J76" s="51"/>
      <c r="K76" s="51"/>
      <c r="L76" s="51"/>
    </row>
    <row r="77" spans="1:12" s="7" customFormat="1" ht="69.75" customHeight="1" x14ac:dyDescent="0.25">
      <c r="A77" s="41" t="s">
        <v>436</v>
      </c>
      <c r="B77" s="42" t="s">
        <v>437</v>
      </c>
      <c r="C77" s="43">
        <v>504</v>
      </c>
      <c r="D77" s="43" t="s">
        <v>435</v>
      </c>
      <c r="E77" s="28" t="s">
        <v>27</v>
      </c>
      <c r="F77" s="29">
        <f>SUM(F78:F80)</f>
        <v>126262.63</v>
      </c>
      <c r="G77" s="29">
        <f>SUM(G78:G80)</f>
        <v>126262.63</v>
      </c>
      <c r="H77" s="54" t="s">
        <v>291</v>
      </c>
      <c r="I77" s="43" t="s">
        <v>77</v>
      </c>
      <c r="J77" s="43" t="s">
        <v>115</v>
      </c>
      <c r="K77" s="43">
        <v>100</v>
      </c>
      <c r="L77" s="43">
        <v>100</v>
      </c>
    </row>
    <row r="78" spans="1:12" s="7" customFormat="1" ht="93.75" customHeight="1" x14ac:dyDescent="0.25">
      <c r="A78" s="45"/>
      <c r="B78" s="46"/>
      <c r="C78" s="47"/>
      <c r="D78" s="47"/>
      <c r="E78" s="28" t="s">
        <v>28</v>
      </c>
      <c r="F78" s="29">
        <v>1262.6300000000001</v>
      </c>
      <c r="G78" s="29">
        <v>1262.6300000000001</v>
      </c>
      <c r="H78" s="55"/>
      <c r="I78" s="47"/>
      <c r="J78" s="47"/>
      <c r="K78" s="47"/>
      <c r="L78" s="47"/>
    </row>
    <row r="79" spans="1:12" s="7" customFormat="1" ht="102" customHeight="1" x14ac:dyDescent="0.25">
      <c r="A79" s="45"/>
      <c r="B79" s="46"/>
      <c r="C79" s="47"/>
      <c r="D79" s="47"/>
      <c r="E79" s="28" t="s">
        <v>25</v>
      </c>
      <c r="F79" s="29">
        <v>125000</v>
      </c>
      <c r="G79" s="29">
        <v>125000</v>
      </c>
      <c r="H79" s="55"/>
      <c r="I79" s="47"/>
      <c r="J79" s="47"/>
      <c r="K79" s="47"/>
      <c r="L79" s="47"/>
    </row>
    <row r="80" spans="1:12" s="7" customFormat="1" ht="72.75" customHeight="1" x14ac:dyDescent="0.25">
      <c r="A80" s="49"/>
      <c r="B80" s="50"/>
      <c r="C80" s="51"/>
      <c r="D80" s="51"/>
      <c r="E80" s="28" t="s">
        <v>14</v>
      </c>
      <c r="F80" s="29">
        <v>0</v>
      </c>
      <c r="G80" s="29">
        <v>0</v>
      </c>
      <c r="H80" s="56"/>
      <c r="I80" s="51"/>
      <c r="J80" s="51"/>
      <c r="K80" s="51"/>
      <c r="L80" s="51"/>
    </row>
    <row r="81" spans="1:12" s="7" customFormat="1" ht="52.5" customHeight="1" x14ac:dyDescent="0.25">
      <c r="A81" s="41" t="s">
        <v>290</v>
      </c>
      <c r="B81" s="42" t="s">
        <v>438</v>
      </c>
      <c r="C81" s="43">
        <v>504</v>
      </c>
      <c r="D81" s="43" t="s">
        <v>439</v>
      </c>
      <c r="E81" s="28" t="s">
        <v>27</v>
      </c>
      <c r="F81" s="29">
        <f>SUM(F82:F84)</f>
        <v>105160</v>
      </c>
      <c r="G81" s="29">
        <f>SUM(G82:G84)</f>
        <v>105160</v>
      </c>
      <c r="H81" s="54" t="s">
        <v>282</v>
      </c>
      <c r="I81" s="43" t="s">
        <v>77</v>
      </c>
      <c r="J81" s="43" t="s">
        <v>115</v>
      </c>
      <c r="K81" s="43">
        <v>100</v>
      </c>
      <c r="L81" s="43">
        <v>100</v>
      </c>
    </row>
    <row r="82" spans="1:12" s="7" customFormat="1" ht="98.25" customHeight="1" x14ac:dyDescent="0.25">
      <c r="A82" s="45"/>
      <c r="B82" s="46"/>
      <c r="C82" s="47"/>
      <c r="D82" s="47"/>
      <c r="E82" s="28" t="s">
        <v>28</v>
      </c>
      <c r="F82" s="29">
        <v>105160</v>
      </c>
      <c r="G82" s="29">
        <v>105160</v>
      </c>
      <c r="H82" s="55"/>
      <c r="I82" s="47"/>
      <c r="J82" s="47"/>
      <c r="K82" s="47"/>
      <c r="L82" s="47"/>
    </row>
    <row r="83" spans="1:12" s="7" customFormat="1" ht="96" customHeight="1" x14ac:dyDescent="0.25">
      <c r="A83" s="45"/>
      <c r="B83" s="46"/>
      <c r="C83" s="47"/>
      <c r="D83" s="47"/>
      <c r="E83" s="28" t="s">
        <v>25</v>
      </c>
      <c r="F83" s="29">
        <v>0</v>
      </c>
      <c r="G83" s="29">
        <v>0</v>
      </c>
      <c r="H83" s="55"/>
      <c r="I83" s="47"/>
      <c r="J83" s="47"/>
      <c r="K83" s="47"/>
      <c r="L83" s="47"/>
    </row>
    <row r="84" spans="1:12" s="7" customFormat="1" ht="65.25" customHeight="1" x14ac:dyDescent="0.25">
      <c r="A84" s="49"/>
      <c r="B84" s="50"/>
      <c r="C84" s="51"/>
      <c r="D84" s="51"/>
      <c r="E84" s="28" t="s">
        <v>14</v>
      </c>
      <c r="F84" s="29">
        <v>0</v>
      </c>
      <c r="G84" s="29">
        <v>0</v>
      </c>
      <c r="H84" s="56"/>
      <c r="I84" s="51"/>
      <c r="J84" s="51"/>
      <c r="K84" s="51"/>
      <c r="L84" s="51"/>
    </row>
    <row r="85" spans="1:12" s="7" customFormat="1" ht="18" customHeight="1" x14ac:dyDescent="0.25">
      <c r="A85" s="41" t="s">
        <v>384</v>
      </c>
      <c r="B85" s="42" t="s">
        <v>440</v>
      </c>
      <c r="C85" s="43">
        <v>504</v>
      </c>
      <c r="D85" s="43" t="s">
        <v>441</v>
      </c>
      <c r="E85" s="28" t="s">
        <v>27</v>
      </c>
      <c r="F85" s="29">
        <f>SUM(F86:F88)</f>
        <v>202020.2</v>
      </c>
      <c r="G85" s="29">
        <f>SUM(G86:G88)</f>
        <v>202020.2</v>
      </c>
      <c r="H85" s="54" t="s">
        <v>442</v>
      </c>
      <c r="I85" s="43" t="s">
        <v>72</v>
      </c>
      <c r="J85" s="43" t="s">
        <v>115</v>
      </c>
      <c r="K85" s="43">
        <v>1</v>
      </c>
      <c r="L85" s="43">
        <v>1</v>
      </c>
    </row>
    <row r="86" spans="1:12" s="7" customFormat="1" ht="68.25" customHeight="1" x14ac:dyDescent="0.25">
      <c r="A86" s="45"/>
      <c r="B86" s="46"/>
      <c r="C86" s="47"/>
      <c r="D86" s="47"/>
      <c r="E86" s="28" t="s">
        <v>28</v>
      </c>
      <c r="F86" s="29">
        <v>2020.2</v>
      </c>
      <c r="G86" s="29">
        <v>2020.2</v>
      </c>
      <c r="H86" s="55"/>
      <c r="I86" s="47"/>
      <c r="J86" s="47"/>
      <c r="K86" s="47"/>
      <c r="L86" s="47"/>
    </row>
    <row r="87" spans="1:12" s="7" customFormat="1" ht="51.75" customHeight="1" x14ac:dyDescent="0.25">
      <c r="A87" s="45"/>
      <c r="B87" s="46"/>
      <c r="C87" s="47"/>
      <c r="D87" s="47"/>
      <c r="E87" s="28" t="s">
        <v>25</v>
      </c>
      <c r="F87" s="29">
        <v>200000</v>
      </c>
      <c r="G87" s="29">
        <v>200000</v>
      </c>
      <c r="H87" s="55"/>
      <c r="I87" s="47"/>
      <c r="J87" s="47"/>
      <c r="K87" s="47"/>
      <c r="L87" s="47"/>
    </row>
    <row r="88" spans="1:12" s="7" customFormat="1" ht="51.75" customHeight="1" x14ac:dyDescent="0.25">
      <c r="A88" s="49"/>
      <c r="B88" s="50"/>
      <c r="C88" s="51"/>
      <c r="D88" s="51"/>
      <c r="E88" s="28" t="s">
        <v>14</v>
      </c>
      <c r="F88" s="29">
        <v>0</v>
      </c>
      <c r="G88" s="29">
        <v>0</v>
      </c>
      <c r="H88" s="56"/>
      <c r="I88" s="51"/>
      <c r="J88" s="51"/>
      <c r="K88" s="51"/>
      <c r="L88" s="51"/>
    </row>
    <row r="89" spans="1:12" s="7" customFormat="1" ht="99" customHeight="1" x14ac:dyDescent="0.25">
      <c r="A89" s="41" t="s">
        <v>443</v>
      </c>
      <c r="B89" s="42" t="s">
        <v>444</v>
      </c>
      <c r="C89" s="43" t="s">
        <v>84</v>
      </c>
      <c r="D89" s="43" t="s">
        <v>84</v>
      </c>
      <c r="E89" s="28" t="s">
        <v>27</v>
      </c>
      <c r="F89" s="29">
        <f>SUM(F90:F92)</f>
        <v>0</v>
      </c>
      <c r="G89" s="29">
        <f>SUM(G90:G92)</f>
        <v>0</v>
      </c>
      <c r="H89" s="54" t="s">
        <v>294</v>
      </c>
      <c r="I89" s="43" t="s">
        <v>77</v>
      </c>
      <c r="J89" s="43" t="s">
        <v>115</v>
      </c>
      <c r="K89" s="43">
        <v>0</v>
      </c>
      <c r="L89" s="43">
        <v>0</v>
      </c>
    </row>
    <row r="90" spans="1:12" s="7" customFormat="1" ht="120.75" customHeight="1" x14ac:dyDescent="0.25">
      <c r="A90" s="45"/>
      <c r="B90" s="46"/>
      <c r="C90" s="47"/>
      <c r="D90" s="47"/>
      <c r="E90" s="28" t="s">
        <v>28</v>
      </c>
      <c r="F90" s="29">
        <v>0</v>
      </c>
      <c r="G90" s="29">
        <v>0</v>
      </c>
      <c r="H90" s="55"/>
      <c r="I90" s="47"/>
      <c r="J90" s="47"/>
      <c r="K90" s="47"/>
      <c r="L90" s="47"/>
    </row>
    <row r="91" spans="1:12" s="7" customFormat="1" ht="159" customHeight="1" x14ac:dyDescent="0.25">
      <c r="A91" s="45"/>
      <c r="B91" s="46"/>
      <c r="C91" s="47"/>
      <c r="D91" s="47"/>
      <c r="E91" s="28" t="s">
        <v>25</v>
      </c>
      <c r="F91" s="29">
        <v>0</v>
      </c>
      <c r="G91" s="29">
        <v>0</v>
      </c>
      <c r="H91" s="55"/>
      <c r="I91" s="47"/>
      <c r="J91" s="47"/>
      <c r="K91" s="47"/>
      <c r="L91" s="47"/>
    </row>
    <row r="92" spans="1:12" s="7" customFormat="1" ht="143.25" customHeight="1" x14ac:dyDescent="0.25">
      <c r="A92" s="49"/>
      <c r="B92" s="50"/>
      <c r="C92" s="51"/>
      <c r="D92" s="51"/>
      <c r="E92" s="28" t="s">
        <v>14</v>
      </c>
      <c r="F92" s="29">
        <v>0</v>
      </c>
      <c r="G92" s="29">
        <v>0</v>
      </c>
      <c r="H92" s="56"/>
      <c r="I92" s="51"/>
      <c r="J92" s="51"/>
      <c r="K92" s="51"/>
      <c r="L92" s="51"/>
    </row>
    <row r="93" spans="1:12" s="7" customFormat="1" ht="90.75" customHeight="1" x14ac:dyDescent="0.25">
      <c r="A93" s="41" t="s">
        <v>445</v>
      </c>
      <c r="B93" s="42" t="s">
        <v>447</v>
      </c>
      <c r="C93" s="43">
        <v>504</v>
      </c>
      <c r="D93" s="43" t="s">
        <v>446</v>
      </c>
      <c r="E93" s="28" t="s">
        <v>27</v>
      </c>
      <c r="F93" s="29">
        <f>SUM(F94:F96)</f>
        <v>270710</v>
      </c>
      <c r="G93" s="29">
        <f>SUM(G94:G96)</f>
        <v>226237.9</v>
      </c>
      <c r="H93" s="54" t="s">
        <v>385</v>
      </c>
      <c r="I93" s="43" t="s">
        <v>77</v>
      </c>
      <c r="J93" s="43" t="s">
        <v>115</v>
      </c>
      <c r="K93" s="43">
        <v>100</v>
      </c>
      <c r="L93" s="43">
        <v>100</v>
      </c>
    </row>
    <row r="94" spans="1:12" s="7" customFormat="1" ht="112.5" customHeight="1" x14ac:dyDescent="0.25">
      <c r="A94" s="45"/>
      <c r="B94" s="46"/>
      <c r="C94" s="47"/>
      <c r="D94" s="47"/>
      <c r="E94" s="28" t="s">
        <v>28</v>
      </c>
      <c r="F94" s="29">
        <v>2710</v>
      </c>
      <c r="G94" s="29">
        <v>2071.58</v>
      </c>
      <c r="H94" s="55"/>
      <c r="I94" s="47"/>
      <c r="J94" s="47"/>
      <c r="K94" s="47"/>
      <c r="L94" s="47"/>
    </row>
    <row r="95" spans="1:12" s="7" customFormat="1" ht="138" customHeight="1" x14ac:dyDescent="0.25">
      <c r="A95" s="45"/>
      <c r="B95" s="46"/>
      <c r="C95" s="47"/>
      <c r="D95" s="47"/>
      <c r="E95" s="28" t="s">
        <v>25</v>
      </c>
      <c r="F95" s="29">
        <v>268000</v>
      </c>
      <c r="G95" s="29">
        <v>224166.32</v>
      </c>
      <c r="H95" s="55"/>
      <c r="I95" s="47"/>
      <c r="J95" s="47"/>
      <c r="K95" s="47"/>
      <c r="L95" s="47"/>
    </row>
    <row r="96" spans="1:12" s="7" customFormat="1" ht="118.5" customHeight="1" x14ac:dyDescent="0.25">
      <c r="A96" s="49"/>
      <c r="B96" s="50"/>
      <c r="C96" s="51"/>
      <c r="D96" s="51"/>
      <c r="E96" s="28" t="s">
        <v>14</v>
      </c>
      <c r="F96" s="29">
        <v>0</v>
      </c>
      <c r="G96" s="29">
        <v>0</v>
      </c>
      <c r="H96" s="56"/>
      <c r="I96" s="51"/>
      <c r="J96" s="51"/>
      <c r="K96" s="51"/>
      <c r="L96" s="51"/>
    </row>
    <row r="97" spans="1:12" s="7" customFormat="1" ht="20.25" customHeight="1" x14ac:dyDescent="0.25">
      <c r="A97" s="41" t="s">
        <v>448</v>
      </c>
      <c r="B97" s="57" t="s">
        <v>449</v>
      </c>
      <c r="C97" s="43">
        <v>504</v>
      </c>
      <c r="D97" s="43" t="s">
        <v>450</v>
      </c>
      <c r="E97" s="28" t="s">
        <v>27</v>
      </c>
      <c r="F97" s="29">
        <f>SUM(F98:F100)</f>
        <v>1700000</v>
      </c>
      <c r="G97" s="29">
        <f>SUM(G98:G100)</f>
        <v>1700000</v>
      </c>
      <c r="H97" s="54" t="s">
        <v>392</v>
      </c>
      <c r="I97" s="43" t="s">
        <v>77</v>
      </c>
      <c r="J97" s="43" t="s">
        <v>115</v>
      </c>
      <c r="K97" s="43">
        <v>100</v>
      </c>
      <c r="L97" s="43">
        <v>100</v>
      </c>
    </row>
    <row r="98" spans="1:12" s="7" customFormat="1" ht="67.5" customHeight="1" x14ac:dyDescent="0.25">
      <c r="A98" s="45"/>
      <c r="B98" s="58"/>
      <c r="C98" s="47"/>
      <c r="D98" s="47"/>
      <c r="E98" s="28" t="s">
        <v>28</v>
      </c>
      <c r="F98" s="29">
        <v>0</v>
      </c>
      <c r="G98" s="29">
        <v>0</v>
      </c>
      <c r="H98" s="55"/>
      <c r="I98" s="47"/>
      <c r="J98" s="47"/>
      <c r="K98" s="47"/>
      <c r="L98" s="47"/>
    </row>
    <row r="99" spans="1:12" s="7" customFormat="1" ht="51" customHeight="1" x14ac:dyDescent="0.25">
      <c r="A99" s="45"/>
      <c r="B99" s="58"/>
      <c r="C99" s="47"/>
      <c r="D99" s="47"/>
      <c r="E99" s="28" t="s">
        <v>25</v>
      </c>
      <c r="F99" s="29">
        <v>1700000</v>
      </c>
      <c r="G99" s="29">
        <v>1700000</v>
      </c>
      <c r="H99" s="55"/>
      <c r="I99" s="47"/>
      <c r="J99" s="47"/>
      <c r="K99" s="47"/>
      <c r="L99" s="47"/>
    </row>
    <row r="100" spans="1:12" s="7" customFormat="1" ht="50.25" customHeight="1" x14ac:dyDescent="0.25">
      <c r="A100" s="49"/>
      <c r="B100" s="59"/>
      <c r="C100" s="51"/>
      <c r="D100" s="51"/>
      <c r="E100" s="28" t="s">
        <v>14</v>
      </c>
      <c r="F100" s="29">
        <v>0</v>
      </c>
      <c r="G100" s="29">
        <v>0</v>
      </c>
      <c r="H100" s="56"/>
      <c r="I100" s="51"/>
      <c r="J100" s="51"/>
      <c r="K100" s="51"/>
      <c r="L100" s="51"/>
    </row>
    <row r="101" spans="1:12" s="7" customFormat="1" ht="16.5" customHeight="1" x14ac:dyDescent="0.25">
      <c r="A101" s="24" t="s">
        <v>451</v>
      </c>
      <c r="B101" s="37" t="s">
        <v>452</v>
      </c>
      <c r="C101" s="38">
        <v>504</v>
      </c>
      <c r="D101" s="38" t="s">
        <v>453</v>
      </c>
      <c r="E101" s="28" t="s">
        <v>27</v>
      </c>
      <c r="F101" s="29">
        <f>SUM(F102:F103)</f>
        <v>65449.48</v>
      </c>
      <c r="G101" s="29">
        <f>SUM(G102:G103)</f>
        <v>65449.48</v>
      </c>
      <c r="H101" s="54" t="s">
        <v>286</v>
      </c>
      <c r="I101" s="43" t="s">
        <v>75</v>
      </c>
      <c r="J101" s="43" t="s">
        <v>115</v>
      </c>
      <c r="K101" s="43">
        <v>5</v>
      </c>
      <c r="L101" s="43">
        <v>5</v>
      </c>
    </row>
    <row r="102" spans="1:12" s="7" customFormat="1" ht="67.5" customHeight="1" x14ac:dyDescent="0.25">
      <c r="A102" s="24"/>
      <c r="B102" s="37"/>
      <c r="C102" s="38"/>
      <c r="D102" s="38"/>
      <c r="E102" s="28" t="s">
        <v>28</v>
      </c>
      <c r="F102" s="29">
        <v>0</v>
      </c>
      <c r="G102" s="29">
        <v>0</v>
      </c>
      <c r="H102" s="55"/>
      <c r="I102" s="47"/>
      <c r="J102" s="47"/>
      <c r="K102" s="47"/>
      <c r="L102" s="47"/>
    </row>
    <row r="103" spans="1:12" s="7" customFormat="1" ht="50.25" customHeight="1" x14ac:dyDescent="0.25">
      <c r="A103" s="24"/>
      <c r="B103" s="37"/>
      <c r="C103" s="38"/>
      <c r="D103" s="38"/>
      <c r="E103" s="28" t="s">
        <v>25</v>
      </c>
      <c r="F103" s="29">
        <v>65449.48</v>
      </c>
      <c r="G103" s="29">
        <v>65449.48</v>
      </c>
      <c r="H103" s="56"/>
      <c r="I103" s="51"/>
      <c r="J103" s="51"/>
      <c r="K103" s="51"/>
      <c r="L103" s="51"/>
    </row>
    <row r="104" spans="1:12" s="7" customFormat="1" ht="20.25" customHeight="1" x14ac:dyDescent="0.25">
      <c r="A104" s="24" t="s">
        <v>66</v>
      </c>
      <c r="B104" s="25" t="s">
        <v>301</v>
      </c>
      <c r="C104" s="26"/>
      <c r="D104" s="27"/>
      <c r="E104" s="28" t="s">
        <v>27</v>
      </c>
      <c r="F104" s="29">
        <f t="shared" ref="F104:G106" si="2">F107</f>
        <v>84226.02</v>
      </c>
      <c r="G104" s="29">
        <f t="shared" si="2"/>
        <v>84226.02</v>
      </c>
      <c r="H104" s="30" t="s">
        <v>26</v>
      </c>
      <c r="I104" s="30" t="s">
        <v>26</v>
      </c>
      <c r="J104" s="30" t="s">
        <v>84</v>
      </c>
      <c r="K104" s="30" t="s">
        <v>84</v>
      </c>
      <c r="L104" s="30" t="s">
        <v>84</v>
      </c>
    </row>
    <row r="105" spans="1:12" s="7" customFormat="1" ht="69" customHeight="1" x14ac:dyDescent="0.25">
      <c r="A105" s="24"/>
      <c r="B105" s="31"/>
      <c r="C105" s="32"/>
      <c r="D105" s="33"/>
      <c r="E105" s="28" t="s">
        <v>28</v>
      </c>
      <c r="F105" s="29">
        <f t="shared" si="2"/>
        <v>84226.02</v>
      </c>
      <c r="G105" s="29">
        <f t="shared" si="2"/>
        <v>84226.02</v>
      </c>
      <c r="H105" s="30"/>
      <c r="I105" s="30"/>
      <c r="J105" s="30"/>
      <c r="K105" s="30"/>
      <c r="L105" s="30"/>
    </row>
    <row r="106" spans="1:12" s="7" customFormat="1" ht="50.25" customHeight="1" x14ac:dyDescent="0.25">
      <c r="A106" s="24"/>
      <c r="B106" s="34"/>
      <c r="C106" s="35"/>
      <c r="D106" s="36"/>
      <c r="E106" s="28" t="s">
        <v>25</v>
      </c>
      <c r="F106" s="29">
        <f t="shared" si="2"/>
        <v>0</v>
      </c>
      <c r="G106" s="29">
        <f t="shared" si="2"/>
        <v>0</v>
      </c>
      <c r="H106" s="30"/>
      <c r="I106" s="30"/>
      <c r="J106" s="30"/>
      <c r="K106" s="30"/>
      <c r="L106" s="30"/>
    </row>
    <row r="107" spans="1:12" s="7" customFormat="1" ht="17.25" customHeight="1" x14ac:dyDescent="0.25">
      <c r="A107" s="24" t="s">
        <v>43</v>
      </c>
      <c r="B107" s="39" t="s">
        <v>302</v>
      </c>
      <c r="C107" s="38" t="s">
        <v>84</v>
      </c>
      <c r="D107" s="38" t="s">
        <v>457</v>
      </c>
      <c r="E107" s="28" t="s">
        <v>27</v>
      </c>
      <c r="F107" s="29">
        <f t="shared" ref="F107:G109" si="3">F110+F113</f>
        <v>84226.02</v>
      </c>
      <c r="G107" s="29">
        <f t="shared" si="3"/>
        <v>84226.02</v>
      </c>
      <c r="H107" s="30" t="s">
        <v>26</v>
      </c>
      <c r="I107" s="30" t="s">
        <v>26</v>
      </c>
      <c r="J107" s="30" t="s">
        <v>84</v>
      </c>
      <c r="K107" s="30" t="s">
        <v>84</v>
      </c>
      <c r="L107" s="30" t="s">
        <v>84</v>
      </c>
    </row>
    <row r="108" spans="1:12" s="7" customFormat="1" ht="68.25" customHeight="1" x14ac:dyDescent="0.25">
      <c r="A108" s="24"/>
      <c r="B108" s="39"/>
      <c r="C108" s="38"/>
      <c r="D108" s="38"/>
      <c r="E108" s="28" t="s">
        <v>28</v>
      </c>
      <c r="F108" s="29">
        <f t="shared" si="3"/>
        <v>84226.02</v>
      </c>
      <c r="G108" s="29">
        <f t="shared" si="3"/>
        <v>84226.02</v>
      </c>
      <c r="H108" s="30"/>
      <c r="I108" s="30"/>
      <c r="J108" s="30"/>
      <c r="K108" s="30"/>
      <c r="L108" s="30"/>
    </row>
    <row r="109" spans="1:12" s="7" customFormat="1" ht="52.5" customHeight="1" x14ac:dyDescent="0.25">
      <c r="A109" s="24"/>
      <c r="B109" s="39"/>
      <c r="C109" s="38"/>
      <c r="D109" s="38"/>
      <c r="E109" s="28" t="s">
        <v>25</v>
      </c>
      <c r="F109" s="29">
        <f t="shared" si="3"/>
        <v>0</v>
      </c>
      <c r="G109" s="29">
        <f t="shared" si="3"/>
        <v>0</v>
      </c>
      <c r="H109" s="30"/>
      <c r="I109" s="30"/>
      <c r="J109" s="30"/>
      <c r="K109" s="30"/>
      <c r="L109" s="30"/>
    </row>
    <row r="110" spans="1:12" s="7" customFormat="1" ht="19.5" customHeight="1" x14ac:dyDescent="0.25">
      <c r="A110" s="24" t="s">
        <v>44</v>
      </c>
      <c r="B110" s="39" t="s">
        <v>203</v>
      </c>
      <c r="C110" s="38">
        <v>504</v>
      </c>
      <c r="D110" s="38" t="s">
        <v>455</v>
      </c>
      <c r="E110" s="28" t="s">
        <v>27</v>
      </c>
      <c r="F110" s="29">
        <f>SUM(F111:F112)</f>
        <v>56575.72</v>
      </c>
      <c r="G110" s="29">
        <f>SUM(G111:G112)</f>
        <v>56575.72</v>
      </c>
      <c r="H110" s="42" t="s">
        <v>32</v>
      </c>
      <c r="I110" s="43" t="s">
        <v>77</v>
      </c>
      <c r="J110" s="43" t="s">
        <v>115</v>
      </c>
      <c r="K110" s="43">
        <v>85.73</v>
      </c>
      <c r="L110" s="43">
        <v>85.73</v>
      </c>
    </row>
    <row r="111" spans="1:12" s="7" customFormat="1" ht="66.75" customHeight="1" x14ac:dyDescent="0.25">
      <c r="A111" s="24"/>
      <c r="B111" s="39"/>
      <c r="C111" s="38"/>
      <c r="D111" s="38"/>
      <c r="E111" s="28" t="s">
        <v>28</v>
      </c>
      <c r="F111" s="29">
        <v>56575.72</v>
      </c>
      <c r="G111" s="29">
        <v>56575.72</v>
      </c>
      <c r="H111" s="46"/>
      <c r="I111" s="47"/>
      <c r="J111" s="47"/>
      <c r="K111" s="47"/>
      <c r="L111" s="47"/>
    </row>
    <row r="112" spans="1:12" s="7" customFormat="1" ht="84.75" customHeight="1" x14ac:dyDescent="0.25">
      <c r="A112" s="24"/>
      <c r="B112" s="39"/>
      <c r="C112" s="38"/>
      <c r="D112" s="38"/>
      <c r="E112" s="28" t="s">
        <v>25</v>
      </c>
      <c r="F112" s="29">
        <v>0</v>
      </c>
      <c r="G112" s="29">
        <v>0</v>
      </c>
      <c r="H112" s="50"/>
      <c r="I112" s="51"/>
      <c r="J112" s="51"/>
      <c r="K112" s="51"/>
      <c r="L112" s="51"/>
    </row>
    <row r="113" spans="1:12" s="7" customFormat="1" ht="22.5" customHeight="1" x14ac:dyDescent="0.25">
      <c r="A113" s="24" t="s">
        <v>7</v>
      </c>
      <c r="B113" s="37" t="s">
        <v>204</v>
      </c>
      <c r="C113" s="38">
        <v>504</v>
      </c>
      <c r="D113" s="38" t="s">
        <v>456</v>
      </c>
      <c r="E113" s="28" t="s">
        <v>27</v>
      </c>
      <c r="F113" s="29">
        <f>SUM(F114:F115)</f>
        <v>27650.3</v>
      </c>
      <c r="G113" s="29">
        <f>SUM(G114:G115)</f>
        <v>27650.3</v>
      </c>
      <c r="H113" s="37" t="s">
        <v>83</v>
      </c>
      <c r="I113" s="38" t="s">
        <v>77</v>
      </c>
      <c r="J113" s="38" t="s">
        <v>115</v>
      </c>
      <c r="K113" s="38">
        <v>30.6</v>
      </c>
      <c r="L113" s="38">
        <v>30.6</v>
      </c>
    </row>
    <row r="114" spans="1:12" s="7" customFormat="1" ht="72.75" customHeight="1" x14ac:dyDescent="0.25">
      <c r="A114" s="24"/>
      <c r="B114" s="37"/>
      <c r="C114" s="38"/>
      <c r="D114" s="38"/>
      <c r="E114" s="28" t="s">
        <v>28</v>
      </c>
      <c r="F114" s="29">
        <v>27650.3</v>
      </c>
      <c r="G114" s="29">
        <v>27650.3</v>
      </c>
      <c r="H114" s="37"/>
      <c r="I114" s="38"/>
      <c r="J114" s="38"/>
      <c r="K114" s="38"/>
      <c r="L114" s="38"/>
    </row>
    <row r="115" spans="1:12" s="7" customFormat="1" ht="54.75" customHeight="1" x14ac:dyDescent="0.25">
      <c r="A115" s="24"/>
      <c r="B115" s="37"/>
      <c r="C115" s="38"/>
      <c r="D115" s="38"/>
      <c r="E115" s="28" t="s">
        <v>25</v>
      </c>
      <c r="F115" s="29">
        <v>0</v>
      </c>
      <c r="G115" s="29">
        <v>0</v>
      </c>
      <c r="H115" s="37"/>
      <c r="I115" s="38"/>
      <c r="J115" s="38"/>
      <c r="K115" s="38"/>
      <c r="L115" s="38"/>
    </row>
    <row r="116" spans="1:12" s="7" customFormat="1" ht="19.5" customHeight="1" x14ac:dyDescent="0.25">
      <c r="A116" s="24" t="s">
        <v>88</v>
      </c>
      <c r="B116" s="25" t="s">
        <v>303</v>
      </c>
      <c r="C116" s="26"/>
      <c r="D116" s="27"/>
      <c r="E116" s="28" t="s">
        <v>27</v>
      </c>
      <c r="F116" s="29">
        <f t="shared" ref="F116:G118" si="4">F119</f>
        <v>734497.46</v>
      </c>
      <c r="G116" s="29">
        <f t="shared" si="4"/>
        <v>734497.46</v>
      </c>
      <c r="H116" s="30" t="s">
        <v>26</v>
      </c>
      <c r="I116" s="30" t="s">
        <v>26</v>
      </c>
      <c r="J116" s="30" t="s">
        <v>84</v>
      </c>
      <c r="K116" s="30" t="s">
        <v>84</v>
      </c>
      <c r="L116" s="30" t="s">
        <v>84</v>
      </c>
    </row>
    <row r="117" spans="1:12" s="7" customFormat="1" ht="70.5" customHeight="1" x14ac:dyDescent="0.25">
      <c r="A117" s="24"/>
      <c r="B117" s="31"/>
      <c r="C117" s="32"/>
      <c r="D117" s="33"/>
      <c r="E117" s="28" t="s">
        <v>28</v>
      </c>
      <c r="F117" s="29">
        <f t="shared" si="4"/>
        <v>734497.46</v>
      </c>
      <c r="G117" s="29">
        <f t="shared" si="4"/>
        <v>734497.46</v>
      </c>
      <c r="H117" s="30"/>
      <c r="I117" s="30"/>
      <c r="J117" s="30"/>
      <c r="K117" s="30"/>
      <c r="L117" s="30"/>
    </row>
    <row r="118" spans="1:12" s="7" customFormat="1" ht="54.75" customHeight="1" x14ac:dyDescent="0.25">
      <c r="A118" s="24"/>
      <c r="B118" s="34"/>
      <c r="C118" s="35"/>
      <c r="D118" s="36"/>
      <c r="E118" s="28" t="s">
        <v>25</v>
      </c>
      <c r="F118" s="29">
        <f t="shared" si="4"/>
        <v>0</v>
      </c>
      <c r="G118" s="29">
        <f t="shared" si="4"/>
        <v>0</v>
      </c>
      <c r="H118" s="30"/>
      <c r="I118" s="30"/>
      <c r="J118" s="30"/>
      <c r="K118" s="30"/>
      <c r="L118" s="30"/>
    </row>
    <row r="119" spans="1:12" s="7" customFormat="1" ht="19.5" customHeight="1" x14ac:dyDescent="0.25">
      <c r="A119" s="24" t="s">
        <v>45</v>
      </c>
      <c r="B119" s="39" t="s">
        <v>304</v>
      </c>
      <c r="C119" s="38" t="s">
        <v>84</v>
      </c>
      <c r="D119" s="38" t="s">
        <v>461</v>
      </c>
      <c r="E119" s="28" t="s">
        <v>27</v>
      </c>
      <c r="F119" s="29">
        <f t="shared" ref="F119:G121" si="5">F122+F125+F128</f>
        <v>734497.46</v>
      </c>
      <c r="G119" s="29">
        <f t="shared" si="5"/>
        <v>734497.46</v>
      </c>
      <c r="H119" s="30" t="s">
        <v>26</v>
      </c>
      <c r="I119" s="30" t="s">
        <v>26</v>
      </c>
      <c r="J119" s="30" t="s">
        <v>84</v>
      </c>
      <c r="K119" s="30" t="s">
        <v>84</v>
      </c>
      <c r="L119" s="30" t="s">
        <v>84</v>
      </c>
    </row>
    <row r="120" spans="1:12" s="7" customFormat="1" ht="66.75" customHeight="1" x14ac:dyDescent="0.25">
      <c r="A120" s="24"/>
      <c r="B120" s="39"/>
      <c r="C120" s="38"/>
      <c r="D120" s="38"/>
      <c r="E120" s="28" t="s">
        <v>28</v>
      </c>
      <c r="F120" s="29">
        <f t="shared" si="5"/>
        <v>734497.46</v>
      </c>
      <c r="G120" s="29">
        <f t="shared" si="5"/>
        <v>734497.46</v>
      </c>
      <c r="H120" s="30"/>
      <c r="I120" s="30"/>
      <c r="J120" s="30"/>
      <c r="K120" s="30"/>
      <c r="L120" s="30"/>
    </row>
    <row r="121" spans="1:12" s="7" customFormat="1" ht="51" customHeight="1" x14ac:dyDescent="0.25">
      <c r="A121" s="24"/>
      <c r="B121" s="39"/>
      <c r="C121" s="38"/>
      <c r="D121" s="38"/>
      <c r="E121" s="28" t="s">
        <v>25</v>
      </c>
      <c r="F121" s="29">
        <f t="shared" si="5"/>
        <v>0</v>
      </c>
      <c r="G121" s="29">
        <f t="shared" si="5"/>
        <v>0</v>
      </c>
      <c r="H121" s="30"/>
      <c r="I121" s="30"/>
      <c r="J121" s="30"/>
      <c r="K121" s="30"/>
      <c r="L121" s="30"/>
    </row>
    <row r="122" spans="1:12" s="7" customFormat="1" ht="18" customHeight="1" x14ac:dyDescent="0.25">
      <c r="A122" s="24" t="s">
        <v>46</v>
      </c>
      <c r="B122" s="39" t="s">
        <v>167</v>
      </c>
      <c r="C122" s="38">
        <v>504</v>
      </c>
      <c r="D122" s="38" t="s">
        <v>458</v>
      </c>
      <c r="E122" s="28" t="s">
        <v>27</v>
      </c>
      <c r="F122" s="29">
        <f>SUM(F123:F124)</f>
        <v>144497.46</v>
      </c>
      <c r="G122" s="29">
        <f>SUM(G123:G124)</f>
        <v>144497.46</v>
      </c>
      <c r="H122" s="39" t="s">
        <v>33</v>
      </c>
      <c r="I122" s="38" t="s">
        <v>77</v>
      </c>
      <c r="J122" s="38" t="s">
        <v>115</v>
      </c>
      <c r="K122" s="38">
        <v>57</v>
      </c>
      <c r="L122" s="38">
        <v>57</v>
      </c>
    </row>
    <row r="123" spans="1:12" s="7" customFormat="1" ht="78" customHeight="1" x14ac:dyDescent="0.25">
      <c r="A123" s="24"/>
      <c r="B123" s="39"/>
      <c r="C123" s="38"/>
      <c r="D123" s="38"/>
      <c r="E123" s="28" t="s">
        <v>28</v>
      </c>
      <c r="F123" s="29">
        <v>144497.46</v>
      </c>
      <c r="G123" s="29">
        <v>144497.46</v>
      </c>
      <c r="H123" s="39"/>
      <c r="I123" s="38"/>
      <c r="J123" s="38"/>
      <c r="K123" s="38"/>
      <c r="L123" s="38"/>
    </row>
    <row r="124" spans="1:12" s="7" customFormat="1" ht="110.25" customHeight="1" x14ac:dyDescent="0.25">
      <c r="A124" s="24"/>
      <c r="B124" s="39"/>
      <c r="C124" s="38"/>
      <c r="D124" s="38"/>
      <c r="E124" s="28" t="s">
        <v>25</v>
      </c>
      <c r="F124" s="29">
        <v>0</v>
      </c>
      <c r="G124" s="29">
        <v>0</v>
      </c>
      <c r="H124" s="39"/>
      <c r="I124" s="38"/>
      <c r="J124" s="38"/>
      <c r="K124" s="38"/>
      <c r="L124" s="38"/>
    </row>
    <row r="125" spans="1:12" s="7" customFormat="1" ht="18.75" customHeight="1" x14ac:dyDescent="0.25">
      <c r="A125" s="24" t="s">
        <v>13</v>
      </c>
      <c r="B125" s="39" t="s">
        <v>205</v>
      </c>
      <c r="C125" s="38">
        <v>504</v>
      </c>
      <c r="D125" s="38" t="s">
        <v>459</v>
      </c>
      <c r="E125" s="28" t="s">
        <v>27</v>
      </c>
      <c r="F125" s="29">
        <f>SUM(F126:F127)</f>
        <v>200000</v>
      </c>
      <c r="G125" s="29">
        <f>SUM(G126:G127)</f>
        <v>200000</v>
      </c>
      <c r="H125" s="37" t="s">
        <v>34</v>
      </c>
      <c r="I125" s="38" t="s">
        <v>77</v>
      </c>
      <c r="J125" s="38" t="s">
        <v>136</v>
      </c>
      <c r="K125" s="60">
        <v>18</v>
      </c>
      <c r="L125" s="60">
        <v>18</v>
      </c>
    </row>
    <row r="126" spans="1:12" s="7" customFormat="1" ht="68.25" customHeight="1" x14ac:dyDescent="0.25">
      <c r="A126" s="24"/>
      <c r="B126" s="39"/>
      <c r="C126" s="38"/>
      <c r="D126" s="38"/>
      <c r="E126" s="28" t="s">
        <v>28</v>
      </c>
      <c r="F126" s="29">
        <v>200000</v>
      </c>
      <c r="G126" s="29">
        <v>200000</v>
      </c>
      <c r="H126" s="37"/>
      <c r="I126" s="38"/>
      <c r="J126" s="38"/>
      <c r="K126" s="60"/>
      <c r="L126" s="60"/>
    </row>
    <row r="127" spans="1:12" s="7" customFormat="1" ht="55.15" customHeight="1" x14ac:dyDescent="0.25">
      <c r="A127" s="24"/>
      <c r="B127" s="39"/>
      <c r="C127" s="38"/>
      <c r="D127" s="38"/>
      <c r="E127" s="28" t="s">
        <v>25</v>
      </c>
      <c r="F127" s="29">
        <v>0</v>
      </c>
      <c r="G127" s="29">
        <v>0</v>
      </c>
      <c r="H127" s="37"/>
      <c r="I127" s="38"/>
      <c r="J127" s="38"/>
      <c r="K127" s="60"/>
      <c r="L127" s="60"/>
    </row>
    <row r="128" spans="1:12" s="7" customFormat="1" ht="18.75" customHeight="1" x14ac:dyDescent="0.25">
      <c r="A128" s="24" t="s">
        <v>15</v>
      </c>
      <c r="B128" s="37" t="s">
        <v>206</v>
      </c>
      <c r="C128" s="38">
        <v>504</v>
      </c>
      <c r="D128" s="38" t="s">
        <v>460</v>
      </c>
      <c r="E128" s="28" t="s">
        <v>27</v>
      </c>
      <c r="F128" s="29">
        <f>SUM(F129:F130)</f>
        <v>390000</v>
      </c>
      <c r="G128" s="29">
        <f>SUM(G129:G130)</f>
        <v>390000</v>
      </c>
      <c r="H128" s="37"/>
      <c r="I128" s="38"/>
      <c r="J128" s="38"/>
      <c r="K128" s="60"/>
      <c r="L128" s="60"/>
    </row>
    <row r="129" spans="1:12" s="7" customFormat="1" ht="64.5" customHeight="1" x14ac:dyDescent="0.25">
      <c r="A129" s="24"/>
      <c r="B129" s="37"/>
      <c r="C129" s="38"/>
      <c r="D129" s="38"/>
      <c r="E129" s="28" t="s">
        <v>28</v>
      </c>
      <c r="F129" s="29">
        <v>390000</v>
      </c>
      <c r="G129" s="29">
        <v>390000</v>
      </c>
      <c r="H129" s="37"/>
      <c r="I129" s="38"/>
      <c r="J129" s="38"/>
      <c r="K129" s="60"/>
      <c r="L129" s="60"/>
    </row>
    <row r="130" spans="1:12" s="7" customFormat="1" ht="55.15" customHeight="1" x14ac:dyDescent="0.25">
      <c r="A130" s="24"/>
      <c r="B130" s="37"/>
      <c r="C130" s="38"/>
      <c r="D130" s="38"/>
      <c r="E130" s="28" t="s">
        <v>25</v>
      </c>
      <c r="F130" s="29">
        <v>0</v>
      </c>
      <c r="G130" s="29">
        <v>0</v>
      </c>
      <c r="H130" s="37"/>
      <c r="I130" s="38"/>
      <c r="J130" s="38"/>
      <c r="K130" s="60"/>
      <c r="L130" s="60"/>
    </row>
    <row r="131" spans="1:12" s="7" customFormat="1" ht="18" customHeight="1" x14ac:dyDescent="0.25">
      <c r="A131" s="24" t="s">
        <v>118</v>
      </c>
      <c r="B131" s="25" t="s">
        <v>305</v>
      </c>
      <c r="C131" s="26"/>
      <c r="D131" s="27"/>
      <c r="E131" s="28" t="s">
        <v>27</v>
      </c>
      <c r="F131" s="29">
        <f t="shared" ref="F131:G133" si="6">F134</f>
        <v>3415046.44</v>
      </c>
      <c r="G131" s="29">
        <f t="shared" si="6"/>
        <v>3415046.44</v>
      </c>
      <c r="H131" s="30" t="s">
        <v>26</v>
      </c>
      <c r="I131" s="30" t="s">
        <v>26</v>
      </c>
      <c r="J131" s="30" t="s">
        <v>84</v>
      </c>
      <c r="K131" s="30" t="s">
        <v>84</v>
      </c>
      <c r="L131" s="30" t="s">
        <v>84</v>
      </c>
    </row>
    <row r="132" spans="1:12" s="7" customFormat="1" ht="71.25" customHeight="1" x14ac:dyDescent="0.25">
      <c r="A132" s="24"/>
      <c r="B132" s="31"/>
      <c r="C132" s="32"/>
      <c r="D132" s="33"/>
      <c r="E132" s="28" t="s">
        <v>28</v>
      </c>
      <c r="F132" s="29">
        <f t="shared" si="6"/>
        <v>1126646.44</v>
      </c>
      <c r="G132" s="29">
        <f t="shared" si="6"/>
        <v>1126646.44</v>
      </c>
      <c r="H132" s="30"/>
      <c r="I132" s="30"/>
      <c r="J132" s="30"/>
      <c r="K132" s="30"/>
      <c r="L132" s="30"/>
    </row>
    <row r="133" spans="1:12" s="7" customFormat="1" ht="50.25" customHeight="1" x14ac:dyDescent="0.25">
      <c r="A133" s="24"/>
      <c r="B133" s="34"/>
      <c r="C133" s="35"/>
      <c r="D133" s="36"/>
      <c r="E133" s="28" t="s">
        <v>25</v>
      </c>
      <c r="F133" s="29">
        <f t="shared" si="6"/>
        <v>2288400</v>
      </c>
      <c r="G133" s="29">
        <f t="shared" si="6"/>
        <v>2288400</v>
      </c>
      <c r="H133" s="30"/>
      <c r="I133" s="30"/>
      <c r="J133" s="30"/>
      <c r="K133" s="30"/>
      <c r="L133" s="30"/>
    </row>
    <row r="134" spans="1:12" s="7" customFormat="1" ht="17.25" customHeight="1" x14ac:dyDescent="0.25">
      <c r="A134" s="24" t="s">
        <v>47</v>
      </c>
      <c r="B134" s="39" t="s">
        <v>306</v>
      </c>
      <c r="C134" s="38" t="s">
        <v>84</v>
      </c>
      <c r="D134" s="38" t="s">
        <v>464</v>
      </c>
      <c r="E134" s="28" t="s">
        <v>27</v>
      </c>
      <c r="F134" s="29">
        <f t="shared" ref="F134:G136" si="7">F137+F140</f>
        <v>3415046.44</v>
      </c>
      <c r="G134" s="29">
        <f t="shared" si="7"/>
        <v>3415046.44</v>
      </c>
      <c r="H134" s="30" t="s">
        <v>26</v>
      </c>
      <c r="I134" s="30" t="s">
        <v>26</v>
      </c>
      <c r="J134" s="30" t="s">
        <v>84</v>
      </c>
      <c r="K134" s="30" t="s">
        <v>84</v>
      </c>
      <c r="L134" s="30" t="s">
        <v>84</v>
      </c>
    </row>
    <row r="135" spans="1:12" s="7" customFormat="1" ht="66.75" customHeight="1" x14ac:dyDescent="0.25">
      <c r="A135" s="24"/>
      <c r="B135" s="39"/>
      <c r="C135" s="38"/>
      <c r="D135" s="38"/>
      <c r="E135" s="28" t="s">
        <v>28</v>
      </c>
      <c r="F135" s="29">
        <f t="shared" si="7"/>
        <v>1126646.44</v>
      </c>
      <c r="G135" s="29">
        <f t="shared" si="7"/>
        <v>1126646.44</v>
      </c>
      <c r="H135" s="30"/>
      <c r="I135" s="30"/>
      <c r="J135" s="30"/>
      <c r="K135" s="30"/>
      <c r="L135" s="30"/>
    </row>
    <row r="136" spans="1:12" s="7" customFormat="1" ht="49.15" customHeight="1" x14ac:dyDescent="0.25">
      <c r="A136" s="24"/>
      <c r="B136" s="39"/>
      <c r="C136" s="38"/>
      <c r="D136" s="38"/>
      <c r="E136" s="28" t="s">
        <v>25</v>
      </c>
      <c r="F136" s="29">
        <f t="shared" si="7"/>
        <v>2288400</v>
      </c>
      <c r="G136" s="29">
        <f t="shared" si="7"/>
        <v>2288400</v>
      </c>
      <c r="H136" s="30"/>
      <c r="I136" s="30"/>
      <c r="J136" s="30"/>
      <c r="K136" s="30"/>
      <c r="L136" s="30"/>
    </row>
    <row r="137" spans="1:12" s="7" customFormat="1" ht="18" customHeight="1" x14ac:dyDescent="0.25">
      <c r="A137" s="24" t="s">
        <v>48</v>
      </c>
      <c r="B137" s="39" t="s">
        <v>137</v>
      </c>
      <c r="C137" s="38">
        <v>504</v>
      </c>
      <c r="D137" s="38" t="s">
        <v>462</v>
      </c>
      <c r="E137" s="28" t="s">
        <v>27</v>
      </c>
      <c r="F137" s="29">
        <f>SUM(F138:F139)</f>
        <v>1102862.44</v>
      </c>
      <c r="G137" s="29">
        <f>SUM(G138:G139)</f>
        <v>1102862.44</v>
      </c>
      <c r="H137" s="39" t="s">
        <v>85</v>
      </c>
      <c r="I137" s="38" t="s">
        <v>77</v>
      </c>
      <c r="J137" s="38" t="s">
        <v>115</v>
      </c>
      <c r="K137" s="38">
        <v>100</v>
      </c>
      <c r="L137" s="38">
        <v>100</v>
      </c>
    </row>
    <row r="138" spans="1:12" s="7" customFormat="1" ht="69" customHeight="1" x14ac:dyDescent="0.25">
      <c r="A138" s="24"/>
      <c r="B138" s="39"/>
      <c r="C138" s="38"/>
      <c r="D138" s="38"/>
      <c r="E138" s="28" t="s">
        <v>28</v>
      </c>
      <c r="F138" s="29">
        <v>1102862.44</v>
      </c>
      <c r="G138" s="29">
        <v>1102862.44</v>
      </c>
      <c r="H138" s="39"/>
      <c r="I138" s="38"/>
      <c r="J138" s="38"/>
      <c r="K138" s="38"/>
      <c r="L138" s="38"/>
    </row>
    <row r="139" spans="1:12" s="7" customFormat="1" ht="51" customHeight="1" x14ac:dyDescent="0.25">
      <c r="A139" s="24"/>
      <c r="B139" s="39"/>
      <c r="C139" s="38"/>
      <c r="D139" s="38"/>
      <c r="E139" s="28" t="s">
        <v>25</v>
      </c>
      <c r="F139" s="29">
        <v>0</v>
      </c>
      <c r="G139" s="29">
        <v>0</v>
      </c>
      <c r="H139" s="39"/>
      <c r="I139" s="38"/>
      <c r="J139" s="38"/>
      <c r="K139" s="38"/>
      <c r="L139" s="38"/>
    </row>
    <row r="140" spans="1:12" s="7" customFormat="1" ht="22.5" customHeight="1" x14ac:dyDescent="0.25">
      <c r="A140" s="24" t="s">
        <v>97</v>
      </c>
      <c r="B140" s="39" t="s">
        <v>138</v>
      </c>
      <c r="C140" s="38">
        <v>504</v>
      </c>
      <c r="D140" s="38" t="s">
        <v>463</v>
      </c>
      <c r="E140" s="28" t="s">
        <v>27</v>
      </c>
      <c r="F140" s="29">
        <f>SUM(F141:F142)</f>
        <v>2312184</v>
      </c>
      <c r="G140" s="29">
        <f>SUM(G141:G142)</f>
        <v>2312184</v>
      </c>
      <c r="H140" s="53" t="s">
        <v>109</v>
      </c>
      <c r="I140" s="38" t="s">
        <v>75</v>
      </c>
      <c r="J140" s="38" t="s">
        <v>115</v>
      </c>
      <c r="K140" s="38">
        <v>904</v>
      </c>
      <c r="L140" s="38">
        <v>904</v>
      </c>
    </row>
    <row r="141" spans="1:12" s="7" customFormat="1" ht="68.25" customHeight="1" x14ac:dyDescent="0.25">
      <c r="A141" s="24"/>
      <c r="B141" s="39"/>
      <c r="C141" s="38"/>
      <c r="D141" s="38"/>
      <c r="E141" s="28" t="s">
        <v>28</v>
      </c>
      <c r="F141" s="29">
        <v>23784</v>
      </c>
      <c r="G141" s="29">
        <v>23784</v>
      </c>
      <c r="H141" s="53"/>
      <c r="I141" s="38"/>
      <c r="J141" s="38"/>
      <c r="K141" s="38"/>
      <c r="L141" s="38"/>
    </row>
    <row r="142" spans="1:12" s="7" customFormat="1" ht="49.5" customHeight="1" x14ac:dyDescent="0.25">
      <c r="A142" s="24"/>
      <c r="B142" s="39"/>
      <c r="C142" s="38"/>
      <c r="D142" s="38"/>
      <c r="E142" s="28" t="s">
        <v>25</v>
      </c>
      <c r="F142" s="29">
        <v>2288400</v>
      </c>
      <c r="G142" s="29">
        <v>2288400</v>
      </c>
      <c r="H142" s="53"/>
      <c r="I142" s="38"/>
      <c r="J142" s="38"/>
      <c r="K142" s="38"/>
      <c r="L142" s="38"/>
    </row>
    <row r="143" spans="1:12" s="7" customFormat="1" ht="20.25" customHeight="1" x14ac:dyDescent="0.25">
      <c r="A143" s="24" t="s">
        <v>121</v>
      </c>
      <c r="B143" s="25" t="s">
        <v>307</v>
      </c>
      <c r="C143" s="26"/>
      <c r="D143" s="27"/>
      <c r="E143" s="28" t="s">
        <v>27</v>
      </c>
      <c r="F143" s="29">
        <f t="shared" ref="F143:G145" si="8">F146</f>
        <v>34048891.920000002</v>
      </c>
      <c r="G143" s="29">
        <f t="shared" si="8"/>
        <v>33661248.939999998</v>
      </c>
      <c r="H143" s="30" t="s">
        <v>26</v>
      </c>
      <c r="I143" s="30" t="s">
        <v>26</v>
      </c>
      <c r="J143" s="30" t="s">
        <v>84</v>
      </c>
      <c r="K143" s="30" t="s">
        <v>84</v>
      </c>
      <c r="L143" s="30" t="s">
        <v>84</v>
      </c>
    </row>
    <row r="144" spans="1:12" s="7" customFormat="1" ht="72.75" customHeight="1" x14ac:dyDescent="0.25">
      <c r="A144" s="24"/>
      <c r="B144" s="31"/>
      <c r="C144" s="32"/>
      <c r="D144" s="33"/>
      <c r="E144" s="28" t="s">
        <v>28</v>
      </c>
      <c r="F144" s="29">
        <f t="shared" si="8"/>
        <v>17879352.920000002</v>
      </c>
      <c r="G144" s="29">
        <f t="shared" si="8"/>
        <v>17802377.710000001</v>
      </c>
      <c r="H144" s="30"/>
      <c r="I144" s="30"/>
      <c r="J144" s="30"/>
      <c r="K144" s="30"/>
      <c r="L144" s="30"/>
    </row>
    <row r="145" spans="1:12" s="7" customFormat="1" ht="56.25" customHeight="1" x14ac:dyDescent="0.25">
      <c r="A145" s="24"/>
      <c r="B145" s="34"/>
      <c r="C145" s="35"/>
      <c r="D145" s="36"/>
      <c r="E145" s="28" t="s">
        <v>25</v>
      </c>
      <c r="F145" s="29">
        <f t="shared" si="8"/>
        <v>16169539</v>
      </c>
      <c r="G145" s="29">
        <f t="shared" si="8"/>
        <v>15858871.23</v>
      </c>
      <c r="H145" s="30"/>
      <c r="I145" s="30"/>
      <c r="J145" s="30"/>
      <c r="K145" s="30"/>
      <c r="L145" s="30"/>
    </row>
    <row r="146" spans="1:12" s="7" customFormat="1" ht="29.45" customHeight="1" x14ac:dyDescent="0.25">
      <c r="A146" s="24" t="s">
        <v>49</v>
      </c>
      <c r="B146" s="39" t="s">
        <v>308</v>
      </c>
      <c r="C146" s="38" t="s">
        <v>84</v>
      </c>
      <c r="D146" s="38" t="s">
        <v>468</v>
      </c>
      <c r="E146" s="28" t="s">
        <v>27</v>
      </c>
      <c r="F146" s="29">
        <f t="shared" ref="F146:G148" si="9">F149+F152+F155+F158</f>
        <v>34048891.920000002</v>
      </c>
      <c r="G146" s="29">
        <f t="shared" si="9"/>
        <v>33661248.939999998</v>
      </c>
      <c r="H146" s="30" t="s">
        <v>26</v>
      </c>
      <c r="I146" s="30" t="s">
        <v>26</v>
      </c>
      <c r="J146" s="30" t="s">
        <v>84</v>
      </c>
      <c r="K146" s="30" t="s">
        <v>84</v>
      </c>
      <c r="L146" s="30" t="s">
        <v>84</v>
      </c>
    </row>
    <row r="147" spans="1:12" s="7" customFormat="1" ht="94.9" customHeight="1" x14ac:dyDescent="0.25">
      <c r="A147" s="24"/>
      <c r="B147" s="39"/>
      <c r="C147" s="38"/>
      <c r="D147" s="38"/>
      <c r="E147" s="28" t="s">
        <v>28</v>
      </c>
      <c r="F147" s="29">
        <f t="shared" si="9"/>
        <v>17879352.920000002</v>
      </c>
      <c r="G147" s="29">
        <f t="shared" si="9"/>
        <v>17802377.710000001</v>
      </c>
      <c r="H147" s="30"/>
      <c r="I147" s="30"/>
      <c r="J147" s="30"/>
      <c r="K147" s="30"/>
      <c r="L147" s="30"/>
    </row>
    <row r="148" spans="1:12" s="7" customFormat="1" ht="72.75" customHeight="1" x14ac:dyDescent="0.25">
      <c r="A148" s="24"/>
      <c r="B148" s="39"/>
      <c r="C148" s="38"/>
      <c r="D148" s="38"/>
      <c r="E148" s="28" t="s">
        <v>25</v>
      </c>
      <c r="F148" s="29">
        <f t="shared" si="9"/>
        <v>16169539</v>
      </c>
      <c r="G148" s="29">
        <f t="shared" si="9"/>
        <v>15858871.23</v>
      </c>
      <c r="H148" s="30"/>
      <c r="I148" s="30"/>
      <c r="J148" s="30"/>
      <c r="K148" s="30"/>
      <c r="L148" s="30"/>
    </row>
    <row r="149" spans="1:12" s="7" customFormat="1" ht="28.9" customHeight="1" x14ac:dyDescent="0.25">
      <c r="A149" s="24" t="s">
        <v>50</v>
      </c>
      <c r="B149" s="39" t="s">
        <v>212</v>
      </c>
      <c r="C149" s="38">
        <v>504</v>
      </c>
      <c r="D149" s="38" t="s">
        <v>465</v>
      </c>
      <c r="E149" s="28" t="s">
        <v>27</v>
      </c>
      <c r="F149" s="29">
        <f>SUM(F150:F151)</f>
        <v>2467558.14</v>
      </c>
      <c r="G149" s="29">
        <f>SUM(G150:G151)</f>
        <v>2452823.14</v>
      </c>
      <c r="H149" s="61" t="s">
        <v>35</v>
      </c>
      <c r="I149" s="38" t="s">
        <v>77</v>
      </c>
      <c r="J149" s="38" t="s">
        <v>115</v>
      </c>
      <c r="K149" s="38">
        <v>100</v>
      </c>
      <c r="L149" s="38">
        <v>100</v>
      </c>
    </row>
    <row r="150" spans="1:12" s="7" customFormat="1" ht="88.9" customHeight="1" x14ac:dyDescent="0.25">
      <c r="A150" s="24"/>
      <c r="B150" s="39"/>
      <c r="C150" s="38"/>
      <c r="D150" s="38"/>
      <c r="E150" s="28" t="s">
        <v>28</v>
      </c>
      <c r="F150" s="29">
        <v>2467558.14</v>
      </c>
      <c r="G150" s="29">
        <v>2452823.14</v>
      </c>
      <c r="H150" s="61"/>
      <c r="I150" s="38"/>
      <c r="J150" s="38"/>
      <c r="K150" s="38"/>
      <c r="L150" s="38"/>
    </row>
    <row r="151" spans="1:12" s="7" customFormat="1" ht="63" customHeight="1" x14ac:dyDescent="0.25">
      <c r="A151" s="24"/>
      <c r="B151" s="39"/>
      <c r="C151" s="38"/>
      <c r="D151" s="38"/>
      <c r="E151" s="28" t="s">
        <v>25</v>
      </c>
      <c r="F151" s="29">
        <v>0</v>
      </c>
      <c r="G151" s="29">
        <v>0</v>
      </c>
      <c r="H151" s="61"/>
      <c r="I151" s="38"/>
      <c r="J151" s="38"/>
      <c r="K151" s="38"/>
      <c r="L151" s="38"/>
    </row>
    <row r="152" spans="1:12" s="7" customFormat="1" ht="19.5" customHeight="1" x14ac:dyDescent="0.25">
      <c r="A152" s="24" t="s">
        <v>80</v>
      </c>
      <c r="B152" s="39" t="s">
        <v>81</v>
      </c>
      <c r="C152" s="38">
        <v>504</v>
      </c>
      <c r="D152" s="38" t="s">
        <v>466</v>
      </c>
      <c r="E152" s="28" t="s">
        <v>27</v>
      </c>
      <c r="F152" s="29">
        <f>SUM(F153:F154)</f>
        <v>4860383.0199999996</v>
      </c>
      <c r="G152" s="29">
        <f>SUM(G153:G154)</f>
        <v>4798142.8099999996</v>
      </c>
      <c r="H152" s="61"/>
      <c r="I152" s="38"/>
      <c r="J152" s="38"/>
      <c r="K152" s="38"/>
      <c r="L152" s="38"/>
    </row>
    <row r="153" spans="1:12" s="7" customFormat="1" ht="66.75" customHeight="1" x14ac:dyDescent="0.25">
      <c r="A153" s="24"/>
      <c r="B153" s="39"/>
      <c r="C153" s="38"/>
      <c r="D153" s="38"/>
      <c r="E153" s="28" t="s">
        <v>28</v>
      </c>
      <c r="F153" s="29">
        <v>4860383.0199999996</v>
      </c>
      <c r="G153" s="29">
        <v>4798142.8099999996</v>
      </c>
      <c r="H153" s="61"/>
      <c r="I153" s="38"/>
      <c r="J153" s="38"/>
      <c r="K153" s="38"/>
      <c r="L153" s="38"/>
    </row>
    <row r="154" spans="1:12" s="7" customFormat="1" ht="50.25" customHeight="1" x14ac:dyDescent="0.25">
      <c r="A154" s="24"/>
      <c r="B154" s="39"/>
      <c r="C154" s="38"/>
      <c r="D154" s="38"/>
      <c r="E154" s="28" t="s">
        <v>25</v>
      </c>
      <c r="F154" s="29">
        <v>0</v>
      </c>
      <c r="G154" s="29">
        <v>0</v>
      </c>
      <c r="H154" s="61"/>
      <c r="I154" s="38"/>
      <c r="J154" s="38"/>
      <c r="K154" s="38"/>
      <c r="L154" s="38"/>
    </row>
    <row r="155" spans="1:12" s="7" customFormat="1" ht="21" customHeight="1" x14ac:dyDescent="0.25">
      <c r="A155" s="24" t="s">
        <v>82</v>
      </c>
      <c r="B155" s="37" t="s">
        <v>207</v>
      </c>
      <c r="C155" s="38">
        <v>504</v>
      </c>
      <c r="D155" s="38" t="s">
        <v>467</v>
      </c>
      <c r="E155" s="28" t="s">
        <v>27</v>
      </c>
      <c r="F155" s="29">
        <f>SUM(F156:F157)</f>
        <v>26720950.759999998</v>
      </c>
      <c r="G155" s="29">
        <f>SUM(G156:G157)</f>
        <v>26410282.990000002</v>
      </c>
      <c r="H155" s="37" t="s">
        <v>100</v>
      </c>
      <c r="I155" s="38" t="s">
        <v>77</v>
      </c>
      <c r="J155" s="38" t="s">
        <v>115</v>
      </c>
      <c r="K155" s="38">
        <v>100</v>
      </c>
      <c r="L155" s="38">
        <v>100</v>
      </c>
    </row>
    <row r="156" spans="1:12" s="7" customFormat="1" ht="68.25" customHeight="1" x14ac:dyDescent="0.25">
      <c r="A156" s="24"/>
      <c r="B156" s="37"/>
      <c r="C156" s="38"/>
      <c r="D156" s="38"/>
      <c r="E156" s="28" t="s">
        <v>28</v>
      </c>
      <c r="F156" s="29">
        <v>10551411.76</v>
      </c>
      <c r="G156" s="29">
        <v>10551411.76</v>
      </c>
      <c r="H156" s="37"/>
      <c r="I156" s="38"/>
      <c r="J156" s="38"/>
      <c r="K156" s="38"/>
      <c r="L156" s="38"/>
    </row>
    <row r="157" spans="1:12" s="7" customFormat="1" ht="91.5" customHeight="1" x14ac:dyDescent="0.25">
      <c r="A157" s="24"/>
      <c r="B157" s="37"/>
      <c r="C157" s="38"/>
      <c r="D157" s="38"/>
      <c r="E157" s="28" t="s">
        <v>25</v>
      </c>
      <c r="F157" s="29">
        <v>16169539</v>
      </c>
      <c r="G157" s="29">
        <v>15858871.23</v>
      </c>
      <c r="H157" s="37"/>
      <c r="I157" s="38"/>
      <c r="J157" s="38"/>
      <c r="K157" s="38"/>
      <c r="L157" s="38"/>
    </row>
    <row r="158" spans="1:12" s="7" customFormat="1" ht="17.25" customHeight="1" x14ac:dyDescent="0.25">
      <c r="A158" s="41" t="s">
        <v>208</v>
      </c>
      <c r="B158" s="42" t="s">
        <v>209</v>
      </c>
      <c r="C158" s="43" t="s">
        <v>84</v>
      </c>
      <c r="D158" s="43" t="s">
        <v>84</v>
      </c>
      <c r="E158" s="28" t="s">
        <v>27</v>
      </c>
      <c r="F158" s="29">
        <f>SUM(F159:F160)</f>
        <v>0</v>
      </c>
      <c r="G158" s="29">
        <f>SUM(G159:G160)</f>
        <v>0</v>
      </c>
      <c r="H158" s="42" t="s">
        <v>210</v>
      </c>
      <c r="I158" s="43" t="s">
        <v>72</v>
      </c>
      <c r="J158" s="43" t="s">
        <v>115</v>
      </c>
      <c r="K158" s="43">
        <v>0</v>
      </c>
      <c r="L158" s="43">
        <v>0</v>
      </c>
    </row>
    <row r="159" spans="1:12" s="7" customFormat="1" ht="67.5" customHeight="1" x14ac:dyDescent="0.25">
      <c r="A159" s="45"/>
      <c r="B159" s="46"/>
      <c r="C159" s="47"/>
      <c r="D159" s="47"/>
      <c r="E159" s="28" t="s">
        <v>28</v>
      </c>
      <c r="F159" s="29">
        <v>0</v>
      </c>
      <c r="G159" s="29">
        <v>0</v>
      </c>
      <c r="H159" s="46"/>
      <c r="I159" s="47"/>
      <c r="J159" s="47"/>
      <c r="K159" s="47"/>
      <c r="L159" s="47"/>
    </row>
    <row r="160" spans="1:12" s="7" customFormat="1" ht="51" customHeight="1" x14ac:dyDescent="0.25">
      <c r="A160" s="49"/>
      <c r="B160" s="50"/>
      <c r="C160" s="51"/>
      <c r="D160" s="51"/>
      <c r="E160" s="28" t="s">
        <v>25</v>
      </c>
      <c r="F160" s="29">
        <v>0</v>
      </c>
      <c r="G160" s="29">
        <v>0</v>
      </c>
      <c r="H160" s="50"/>
      <c r="I160" s="51"/>
      <c r="J160" s="51"/>
      <c r="K160" s="51"/>
      <c r="L160" s="51"/>
    </row>
    <row r="161" spans="1:12" s="7" customFormat="1" ht="20.25" customHeight="1" x14ac:dyDescent="0.25">
      <c r="A161" s="24" t="s">
        <v>123</v>
      </c>
      <c r="B161" s="25" t="s">
        <v>309</v>
      </c>
      <c r="C161" s="26"/>
      <c r="D161" s="27"/>
      <c r="E161" s="28" t="s">
        <v>27</v>
      </c>
      <c r="F161" s="29">
        <f t="shared" ref="F161:G163" si="10">F164</f>
        <v>16225355</v>
      </c>
      <c r="G161" s="29">
        <f t="shared" si="10"/>
        <v>15959288.65</v>
      </c>
      <c r="H161" s="30" t="s">
        <v>26</v>
      </c>
      <c r="I161" s="30" t="s">
        <v>26</v>
      </c>
      <c r="J161" s="30" t="s">
        <v>84</v>
      </c>
      <c r="K161" s="30" t="s">
        <v>84</v>
      </c>
      <c r="L161" s="30" t="s">
        <v>84</v>
      </c>
    </row>
    <row r="162" spans="1:12" s="7" customFormat="1" ht="66.75" customHeight="1" x14ac:dyDescent="0.25">
      <c r="A162" s="24"/>
      <c r="B162" s="31"/>
      <c r="C162" s="32"/>
      <c r="D162" s="33"/>
      <c r="E162" s="28" t="s">
        <v>28</v>
      </c>
      <c r="F162" s="29">
        <f t="shared" si="10"/>
        <v>0</v>
      </c>
      <c r="G162" s="29">
        <f t="shared" si="10"/>
        <v>0</v>
      </c>
      <c r="H162" s="30"/>
      <c r="I162" s="30"/>
      <c r="J162" s="30"/>
      <c r="K162" s="30"/>
      <c r="L162" s="30"/>
    </row>
    <row r="163" spans="1:12" s="7" customFormat="1" ht="51.75" customHeight="1" x14ac:dyDescent="0.25">
      <c r="A163" s="24"/>
      <c r="B163" s="34"/>
      <c r="C163" s="35"/>
      <c r="D163" s="36"/>
      <c r="E163" s="28" t="s">
        <v>25</v>
      </c>
      <c r="F163" s="29">
        <f t="shared" si="10"/>
        <v>16225355</v>
      </c>
      <c r="G163" s="29">
        <f t="shared" si="10"/>
        <v>15959288.65</v>
      </c>
      <c r="H163" s="30"/>
      <c r="I163" s="30"/>
      <c r="J163" s="30"/>
      <c r="K163" s="30"/>
      <c r="L163" s="30"/>
    </row>
    <row r="164" spans="1:12" s="7" customFormat="1" ht="19.5" customHeight="1" x14ac:dyDescent="0.25">
      <c r="A164" s="24" t="s">
        <v>51</v>
      </c>
      <c r="B164" s="39" t="s">
        <v>310</v>
      </c>
      <c r="C164" s="38" t="s">
        <v>84</v>
      </c>
      <c r="D164" s="38" t="s">
        <v>472</v>
      </c>
      <c r="E164" s="28" t="s">
        <v>27</v>
      </c>
      <c r="F164" s="29">
        <f t="shared" ref="F164:G166" si="11">F167+F170+F173</f>
        <v>16225355</v>
      </c>
      <c r="G164" s="29">
        <f t="shared" si="11"/>
        <v>15959288.65</v>
      </c>
      <c r="H164" s="30" t="s">
        <v>26</v>
      </c>
      <c r="I164" s="30" t="s">
        <v>26</v>
      </c>
      <c r="J164" s="30" t="s">
        <v>84</v>
      </c>
      <c r="K164" s="30" t="s">
        <v>84</v>
      </c>
      <c r="L164" s="30" t="s">
        <v>84</v>
      </c>
    </row>
    <row r="165" spans="1:12" s="7" customFormat="1" ht="69" customHeight="1" x14ac:dyDescent="0.25">
      <c r="A165" s="24"/>
      <c r="B165" s="39"/>
      <c r="C165" s="38"/>
      <c r="D165" s="38"/>
      <c r="E165" s="28" t="s">
        <v>28</v>
      </c>
      <c r="F165" s="29">
        <f t="shared" si="11"/>
        <v>0</v>
      </c>
      <c r="G165" s="29">
        <f t="shared" si="11"/>
        <v>0</v>
      </c>
      <c r="H165" s="30"/>
      <c r="I165" s="30"/>
      <c r="J165" s="30"/>
      <c r="K165" s="30"/>
      <c r="L165" s="30"/>
    </row>
    <row r="166" spans="1:12" s="7" customFormat="1" ht="57" customHeight="1" x14ac:dyDescent="0.25">
      <c r="A166" s="24"/>
      <c r="B166" s="39"/>
      <c r="C166" s="38"/>
      <c r="D166" s="38"/>
      <c r="E166" s="28" t="s">
        <v>25</v>
      </c>
      <c r="F166" s="29">
        <f t="shared" si="11"/>
        <v>16225355</v>
      </c>
      <c r="G166" s="29">
        <f t="shared" si="11"/>
        <v>15959288.65</v>
      </c>
      <c r="H166" s="30"/>
      <c r="I166" s="30"/>
      <c r="J166" s="30"/>
      <c r="K166" s="30"/>
      <c r="L166" s="30"/>
    </row>
    <row r="167" spans="1:12" s="7" customFormat="1" ht="15.75" customHeight="1" x14ac:dyDescent="0.25">
      <c r="A167" s="24" t="s">
        <v>52</v>
      </c>
      <c r="B167" s="39" t="s">
        <v>144</v>
      </c>
      <c r="C167" s="38">
        <v>504</v>
      </c>
      <c r="D167" s="38" t="s">
        <v>469</v>
      </c>
      <c r="E167" s="28" t="s">
        <v>27</v>
      </c>
      <c r="F167" s="29">
        <f>SUM(F168:F169)</f>
        <v>3945982</v>
      </c>
      <c r="G167" s="29">
        <f>SUM(G168:G169)</f>
        <v>3909682.82</v>
      </c>
      <c r="H167" s="39" t="s">
        <v>139</v>
      </c>
      <c r="I167" s="38" t="s">
        <v>77</v>
      </c>
      <c r="J167" s="38" t="s">
        <v>115</v>
      </c>
      <c r="K167" s="38">
        <v>100</v>
      </c>
      <c r="L167" s="38">
        <v>100</v>
      </c>
    </row>
    <row r="168" spans="1:12" s="7" customFormat="1" ht="66.75" customHeight="1" x14ac:dyDescent="0.25">
      <c r="A168" s="24"/>
      <c r="B168" s="39"/>
      <c r="C168" s="38"/>
      <c r="D168" s="38"/>
      <c r="E168" s="28" t="s">
        <v>28</v>
      </c>
      <c r="F168" s="29">
        <v>0</v>
      </c>
      <c r="G168" s="29">
        <v>0</v>
      </c>
      <c r="H168" s="39"/>
      <c r="I168" s="38"/>
      <c r="J168" s="38"/>
      <c r="K168" s="38"/>
      <c r="L168" s="38"/>
    </row>
    <row r="169" spans="1:12" s="7" customFormat="1" ht="75.75" customHeight="1" x14ac:dyDescent="0.25">
      <c r="A169" s="24"/>
      <c r="B169" s="39"/>
      <c r="C169" s="38"/>
      <c r="D169" s="38"/>
      <c r="E169" s="28" t="s">
        <v>25</v>
      </c>
      <c r="F169" s="29">
        <v>3945982</v>
      </c>
      <c r="G169" s="29">
        <v>3909682.82</v>
      </c>
      <c r="H169" s="39"/>
      <c r="I169" s="38"/>
      <c r="J169" s="38"/>
      <c r="K169" s="38"/>
      <c r="L169" s="38"/>
    </row>
    <row r="170" spans="1:12" s="7" customFormat="1" ht="20.25" customHeight="1" x14ac:dyDescent="0.25">
      <c r="A170" s="24" t="s">
        <v>98</v>
      </c>
      <c r="B170" s="39" t="s">
        <v>169</v>
      </c>
      <c r="C170" s="38">
        <v>504</v>
      </c>
      <c r="D170" s="38" t="s">
        <v>470</v>
      </c>
      <c r="E170" s="28" t="s">
        <v>27</v>
      </c>
      <c r="F170" s="29">
        <f>SUM(F171:F172)</f>
        <v>2872074</v>
      </c>
      <c r="G170" s="29">
        <f>SUM(G171:G172)</f>
        <v>2836783.99</v>
      </c>
      <c r="H170" s="39" t="s">
        <v>140</v>
      </c>
      <c r="I170" s="38" t="s">
        <v>77</v>
      </c>
      <c r="J170" s="38" t="s">
        <v>115</v>
      </c>
      <c r="K170" s="38">
        <v>100</v>
      </c>
      <c r="L170" s="38">
        <v>100</v>
      </c>
    </row>
    <row r="171" spans="1:12" s="7" customFormat="1" ht="69.75" customHeight="1" x14ac:dyDescent="0.25">
      <c r="A171" s="24"/>
      <c r="B171" s="39"/>
      <c r="C171" s="38"/>
      <c r="D171" s="38"/>
      <c r="E171" s="28" t="s">
        <v>28</v>
      </c>
      <c r="F171" s="29">
        <v>0</v>
      </c>
      <c r="G171" s="29">
        <v>0</v>
      </c>
      <c r="H171" s="62"/>
      <c r="I171" s="38"/>
      <c r="J171" s="38"/>
      <c r="K171" s="38"/>
      <c r="L171" s="38"/>
    </row>
    <row r="172" spans="1:12" s="7" customFormat="1" ht="54" customHeight="1" x14ac:dyDescent="0.25">
      <c r="A172" s="24"/>
      <c r="B172" s="39"/>
      <c r="C172" s="38"/>
      <c r="D172" s="38"/>
      <c r="E172" s="28" t="s">
        <v>25</v>
      </c>
      <c r="F172" s="29">
        <v>2872074</v>
      </c>
      <c r="G172" s="29">
        <v>2836783.99</v>
      </c>
      <c r="H172" s="62"/>
      <c r="I172" s="38"/>
      <c r="J172" s="38"/>
      <c r="K172" s="38"/>
      <c r="L172" s="38"/>
    </row>
    <row r="173" spans="1:12" s="7" customFormat="1" ht="23.25" customHeight="1" x14ac:dyDescent="0.25">
      <c r="A173" s="24" t="s">
        <v>103</v>
      </c>
      <c r="B173" s="39" t="s">
        <v>168</v>
      </c>
      <c r="C173" s="38">
        <v>504</v>
      </c>
      <c r="D173" s="38" t="s">
        <v>471</v>
      </c>
      <c r="E173" s="28" t="s">
        <v>27</v>
      </c>
      <c r="F173" s="29">
        <f>SUM(F174:F175)</f>
        <v>9407299</v>
      </c>
      <c r="G173" s="29">
        <f>SUM(G174:G175)</f>
        <v>9212821.8399999999</v>
      </c>
      <c r="H173" s="39" t="s">
        <v>36</v>
      </c>
      <c r="I173" s="38" t="s">
        <v>77</v>
      </c>
      <c r="J173" s="38" t="s">
        <v>115</v>
      </c>
      <c r="K173" s="38">
        <v>100</v>
      </c>
      <c r="L173" s="38">
        <v>100</v>
      </c>
    </row>
    <row r="174" spans="1:12" s="7" customFormat="1" ht="69" customHeight="1" x14ac:dyDescent="0.25">
      <c r="A174" s="24"/>
      <c r="B174" s="39"/>
      <c r="C174" s="38"/>
      <c r="D174" s="38"/>
      <c r="E174" s="28" t="s">
        <v>28</v>
      </c>
      <c r="F174" s="29">
        <v>0</v>
      </c>
      <c r="G174" s="29">
        <v>0</v>
      </c>
      <c r="H174" s="39"/>
      <c r="I174" s="38"/>
      <c r="J174" s="38"/>
      <c r="K174" s="38"/>
      <c r="L174" s="38"/>
    </row>
    <row r="175" spans="1:12" s="7" customFormat="1" ht="56.25" customHeight="1" x14ac:dyDescent="0.25">
      <c r="A175" s="24"/>
      <c r="B175" s="39"/>
      <c r="C175" s="38"/>
      <c r="D175" s="38"/>
      <c r="E175" s="28" t="s">
        <v>25</v>
      </c>
      <c r="F175" s="29">
        <v>9407299</v>
      </c>
      <c r="G175" s="29">
        <v>9212821.8399999999</v>
      </c>
      <c r="H175" s="39"/>
      <c r="I175" s="38"/>
      <c r="J175" s="38"/>
      <c r="K175" s="38"/>
      <c r="L175" s="38"/>
    </row>
    <row r="176" spans="1:12" s="7" customFormat="1" ht="18" customHeight="1" x14ac:dyDescent="0.25">
      <c r="A176" s="24" t="s">
        <v>141</v>
      </c>
      <c r="B176" s="25" t="s">
        <v>311</v>
      </c>
      <c r="C176" s="26"/>
      <c r="D176" s="27"/>
      <c r="E176" s="28" t="s">
        <v>27</v>
      </c>
      <c r="F176" s="29">
        <f t="shared" ref="F176:G178" si="12">F179</f>
        <v>2532617</v>
      </c>
      <c r="G176" s="29">
        <f t="shared" si="12"/>
        <v>2532617</v>
      </c>
      <c r="H176" s="30" t="s">
        <v>26</v>
      </c>
      <c r="I176" s="30" t="s">
        <v>26</v>
      </c>
      <c r="J176" s="30" t="s">
        <v>84</v>
      </c>
      <c r="K176" s="30" t="s">
        <v>84</v>
      </c>
      <c r="L176" s="30" t="s">
        <v>84</v>
      </c>
    </row>
    <row r="177" spans="1:12" s="7" customFormat="1" ht="66.75" customHeight="1" x14ac:dyDescent="0.25">
      <c r="A177" s="24"/>
      <c r="B177" s="31"/>
      <c r="C177" s="32"/>
      <c r="D177" s="33"/>
      <c r="E177" s="28" t="s">
        <v>28</v>
      </c>
      <c r="F177" s="29">
        <f t="shared" si="12"/>
        <v>105586</v>
      </c>
      <c r="G177" s="29">
        <f t="shared" si="12"/>
        <v>105586</v>
      </c>
      <c r="H177" s="30"/>
      <c r="I177" s="30"/>
      <c r="J177" s="30"/>
      <c r="K177" s="30"/>
      <c r="L177" s="30"/>
    </row>
    <row r="178" spans="1:12" s="7" customFormat="1" ht="53.25" customHeight="1" x14ac:dyDescent="0.25">
      <c r="A178" s="24"/>
      <c r="B178" s="34"/>
      <c r="C178" s="35"/>
      <c r="D178" s="36"/>
      <c r="E178" s="28" t="s">
        <v>25</v>
      </c>
      <c r="F178" s="29">
        <f t="shared" si="12"/>
        <v>2427031</v>
      </c>
      <c r="G178" s="29">
        <f t="shared" si="12"/>
        <v>2427031</v>
      </c>
      <c r="H178" s="30"/>
      <c r="I178" s="30"/>
      <c r="J178" s="30"/>
      <c r="K178" s="30"/>
      <c r="L178" s="30"/>
    </row>
    <row r="179" spans="1:12" s="7" customFormat="1" ht="19.5" customHeight="1" x14ac:dyDescent="0.25">
      <c r="A179" s="24" t="s">
        <v>142</v>
      </c>
      <c r="B179" s="39" t="s">
        <v>473</v>
      </c>
      <c r="C179" s="38" t="s">
        <v>84</v>
      </c>
      <c r="D179" s="38" t="s">
        <v>486</v>
      </c>
      <c r="E179" s="28" t="s">
        <v>27</v>
      </c>
      <c r="F179" s="29">
        <f t="shared" ref="F179:G181" si="13">F182+F185</f>
        <v>2532617</v>
      </c>
      <c r="G179" s="29">
        <f t="shared" si="13"/>
        <v>2532617</v>
      </c>
      <c r="H179" s="30" t="s">
        <v>26</v>
      </c>
      <c r="I179" s="30" t="s">
        <v>26</v>
      </c>
      <c r="J179" s="30" t="s">
        <v>84</v>
      </c>
      <c r="K179" s="30" t="s">
        <v>84</v>
      </c>
      <c r="L179" s="30" t="s">
        <v>84</v>
      </c>
    </row>
    <row r="180" spans="1:12" s="7" customFormat="1" ht="71.25" customHeight="1" x14ac:dyDescent="0.25">
      <c r="A180" s="24"/>
      <c r="B180" s="39"/>
      <c r="C180" s="38"/>
      <c r="D180" s="38"/>
      <c r="E180" s="28" t="s">
        <v>28</v>
      </c>
      <c r="F180" s="29">
        <f t="shared" si="13"/>
        <v>105586</v>
      </c>
      <c r="G180" s="29">
        <f t="shared" si="13"/>
        <v>105586</v>
      </c>
      <c r="H180" s="30"/>
      <c r="I180" s="30"/>
      <c r="J180" s="30"/>
      <c r="K180" s="30"/>
      <c r="L180" s="30"/>
    </row>
    <row r="181" spans="1:12" s="7" customFormat="1" ht="53.25" customHeight="1" x14ac:dyDescent="0.25">
      <c r="A181" s="24"/>
      <c r="B181" s="39"/>
      <c r="C181" s="38"/>
      <c r="D181" s="38"/>
      <c r="E181" s="28" t="s">
        <v>25</v>
      </c>
      <c r="F181" s="29">
        <f t="shared" si="13"/>
        <v>2427031</v>
      </c>
      <c r="G181" s="29">
        <f t="shared" si="13"/>
        <v>2427031</v>
      </c>
      <c r="H181" s="30"/>
      <c r="I181" s="30"/>
      <c r="J181" s="30"/>
      <c r="K181" s="30"/>
      <c r="L181" s="30"/>
    </row>
    <row r="182" spans="1:12" s="7" customFormat="1" ht="15.75" customHeight="1" x14ac:dyDescent="0.25">
      <c r="A182" s="24" t="s">
        <v>143</v>
      </c>
      <c r="B182" s="39" t="s">
        <v>37</v>
      </c>
      <c r="C182" s="38">
        <v>504</v>
      </c>
      <c r="D182" s="38" t="s">
        <v>474</v>
      </c>
      <c r="E182" s="28" t="s">
        <v>27</v>
      </c>
      <c r="F182" s="29">
        <f>SUM(F183:F184)</f>
        <v>2427031</v>
      </c>
      <c r="G182" s="29">
        <f>SUM(G183:G184)</f>
        <v>2427031</v>
      </c>
      <c r="H182" s="39" t="s">
        <v>145</v>
      </c>
      <c r="I182" s="38" t="s">
        <v>77</v>
      </c>
      <c r="J182" s="38" t="s">
        <v>115</v>
      </c>
      <c r="K182" s="60">
        <v>100</v>
      </c>
      <c r="L182" s="60">
        <v>100</v>
      </c>
    </row>
    <row r="183" spans="1:12" s="7" customFormat="1" ht="66" customHeight="1" x14ac:dyDescent="0.25">
      <c r="A183" s="24"/>
      <c r="B183" s="39"/>
      <c r="C183" s="38"/>
      <c r="D183" s="38"/>
      <c r="E183" s="28" t="s">
        <v>28</v>
      </c>
      <c r="F183" s="29">
        <v>0</v>
      </c>
      <c r="G183" s="29">
        <v>0</v>
      </c>
      <c r="H183" s="39"/>
      <c r="I183" s="38"/>
      <c r="J183" s="38"/>
      <c r="K183" s="60"/>
      <c r="L183" s="60"/>
    </row>
    <row r="184" spans="1:12" s="7" customFormat="1" ht="75.75" customHeight="1" x14ac:dyDescent="0.25">
      <c r="A184" s="24"/>
      <c r="B184" s="39"/>
      <c r="C184" s="38"/>
      <c r="D184" s="38"/>
      <c r="E184" s="28" t="s">
        <v>25</v>
      </c>
      <c r="F184" s="29">
        <v>2427031</v>
      </c>
      <c r="G184" s="29">
        <v>2427031</v>
      </c>
      <c r="H184" s="39"/>
      <c r="I184" s="38"/>
      <c r="J184" s="38"/>
      <c r="K184" s="60"/>
      <c r="L184" s="60"/>
    </row>
    <row r="185" spans="1:12" s="7" customFormat="1" ht="21" customHeight="1" x14ac:dyDescent="0.25">
      <c r="A185" s="41" t="s">
        <v>266</v>
      </c>
      <c r="B185" s="39" t="s">
        <v>267</v>
      </c>
      <c r="C185" s="43">
        <v>504</v>
      </c>
      <c r="D185" s="43" t="s">
        <v>475</v>
      </c>
      <c r="E185" s="28" t="s">
        <v>27</v>
      </c>
      <c r="F185" s="29">
        <f>SUM(F186:F187)</f>
        <v>105586</v>
      </c>
      <c r="G185" s="29">
        <f>SUM(G186:G187)</f>
        <v>105586</v>
      </c>
      <c r="H185" s="42" t="s">
        <v>268</v>
      </c>
      <c r="I185" s="43" t="s">
        <v>77</v>
      </c>
      <c r="J185" s="43" t="s">
        <v>115</v>
      </c>
      <c r="K185" s="63">
        <v>100</v>
      </c>
      <c r="L185" s="63">
        <v>100</v>
      </c>
    </row>
    <row r="186" spans="1:12" s="7" customFormat="1" ht="66.75" customHeight="1" x14ac:dyDescent="0.25">
      <c r="A186" s="45"/>
      <c r="B186" s="39"/>
      <c r="C186" s="47"/>
      <c r="D186" s="47"/>
      <c r="E186" s="28" t="s">
        <v>28</v>
      </c>
      <c r="F186" s="29">
        <v>105586</v>
      </c>
      <c r="G186" s="29">
        <v>105586</v>
      </c>
      <c r="H186" s="46"/>
      <c r="I186" s="47"/>
      <c r="J186" s="47"/>
      <c r="K186" s="64"/>
      <c r="L186" s="64"/>
    </row>
    <row r="187" spans="1:12" s="7" customFormat="1" ht="54" customHeight="1" x14ac:dyDescent="0.25">
      <c r="A187" s="49"/>
      <c r="B187" s="39"/>
      <c r="C187" s="51"/>
      <c r="D187" s="51"/>
      <c r="E187" s="28" t="s">
        <v>25</v>
      </c>
      <c r="F187" s="29">
        <v>0</v>
      </c>
      <c r="G187" s="29">
        <v>0</v>
      </c>
      <c r="H187" s="50"/>
      <c r="I187" s="51"/>
      <c r="J187" s="51"/>
      <c r="K187" s="65"/>
      <c r="L187" s="65"/>
    </row>
    <row r="188" spans="1:12" s="7" customFormat="1" ht="18" customHeight="1" x14ac:dyDescent="0.25">
      <c r="A188" s="24" t="s">
        <v>225</v>
      </c>
      <c r="B188" s="25" t="s">
        <v>312</v>
      </c>
      <c r="C188" s="26"/>
      <c r="D188" s="27"/>
      <c r="E188" s="28" t="s">
        <v>27</v>
      </c>
      <c r="F188" s="29">
        <f t="shared" ref="F188:G190" si="14">F191</f>
        <v>10039892.449999999</v>
      </c>
      <c r="G188" s="29">
        <f t="shared" si="14"/>
        <v>10023512.449999999</v>
      </c>
      <c r="H188" s="43" t="s">
        <v>84</v>
      </c>
      <c r="I188" s="43" t="s">
        <v>84</v>
      </c>
      <c r="J188" s="43" t="s">
        <v>84</v>
      </c>
      <c r="K188" s="43" t="s">
        <v>84</v>
      </c>
      <c r="L188" s="43" t="s">
        <v>84</v>
      </c>
    </row>
    <row r="189" spans="1:12" s="7" customFormat="1" ht="66" customHeight="1" x14ac:dyDescent="0.25">
      <c r="A189" s="24"/>
      <c r="B189" s="31"/>
      <c r="C189" s="32"/>
      <c r="D189" s="33"/>
      <c r="E189" s="28" t="s">
        <v>28</v>
      </c>
      <c r="F189" s="29">
        <f t="shared" si="14"/>
        <v>5890786.4500000002</v>
      </c>
      <c r="G189" s="29">
        <f t="shared" si="14"/>
        <v>5874406.4500000002</v>
      </c>
      <c r="H189" s="47"/>
      <c r="I189" s="47"/>
      <c r="J189" s="47"/>
      <c r="K189" s="47"/>
      <c r="L189" s="47"/>
    </row>
    <row r="190" spans="1:12" s="7" customFormat="1" ht="50.25" customHeight="1" x14ac:dyDescent="0.25">
      <c r="A190" s="24"/>
      <c r="B190" s="34"/>
      <c r="C190" s="35"/>
      <c r="D190" s="36"/>
      <c r="E190" s="28" t="s">
        <v>25</v>
      </c>
      <c r="F190" s="29">
        <f t="shared" si="14"/>
        <v>4149106</v>
      </c>
      <c r="G190" s="29">
        <f t="shared" si="14"/>
        <v>4149106</v>
      </c>
      <c r="H190" s="51"/>
      <c r="I190" s="51"/>
      <c r="J190" s="51"/>
      <c r="K190" s="51"/>
      <c r="L190" s="51"/>
    </row>
    <row r="191" spans="1:12" s="7" customFormat="1" ht="19.5" customHeight="1" x14ac:dyDescent="0.25">
      <c r="A191" s="24" t="s">
        <v>226</v>
      </c>
      <c r="B191" s="39" t="s">
        <v>487</v>
      </c>
      <c r="C191" s="43" t="s">
        <v>84</v>
      </c>
      <c r="D191" s="43" t="s">
        <v>488</v>
      </c>
      <c r="E191" s="28" t="s">
        <v>27</v>
      </c>
      <c r="F191" s="29">
        <f t="shared" ref="F191:G193" si="15">F194+F197</f>
        <v>10039892.449999999</v>
      </c>
      <c r="G191" s="29">
        <f t="shared" si="15"/>
        <v>10023512.449999999</v>
      </c>
      <c r="H191" s="43" t="s">
        <v>84</v>
      </c>
      <c r="I191" s="43" t="s">
        <v>84</v>
      </c>
      <c r="J191" s="43" t="s">
        <v>84</v>
      </c>
      <c r="K191" s="43" t="s">
        <v>84</v>
      </c>
      <c r="L191" s="43" t="s">
        <v>84</v>
      </c>
    </row>
    <row r="192" spans="1:12" s="7" customFormat="1" ht="70.5" customHeight="1" x14ac:dyDescent="0.25">
      <c r="A192" s="24"/>
      <c r="B192" s="39"/>
      <c r="C192" s="47"/>
      <c r="D192" s="47"/>
      <c r="E192" s="28" t="s">
        <v>28</v>
      </c>
      <c r="F192" s="29">
        <f t="shared" si="15"/>
        <v>5890786.4500000002</v>
      </c>
      <c r="G192" s="29">
        <f t="shared" si="15"/>
        <v>5874406.4500000002</v>
      </c>
      <c r="H192" s="47"/>
      <c r="I192" s="47"/>
      <c r="J192" s="47"/>
      <c r="K192" s="47"/>
      <c r="L192" s="47"/>
    </row>
    <row r="193" spans="1:12" s="7" customFormat="1" ht="52.5" customHeight="1" x14ac:dyDescent="0.25">
      <c r="A193" s="24"/>
      <c r="B193" s="39"/>
      <c r="C193" s="51"/>
      <c r="D193" s="51"/>
      <c r="E193" s="28" t="s">
        <v>25</v>
      </c>
      <c r="F193" s="29">
        <f t="shared" si="15"/>
        <v>4149106</v>
      </c>
      <c r="G193" s="29">
        <f t="shared" si="15"/>
        <v>4149106</v>
      </c>
      <c r="H193" s="51"/>
      <c r="I193" s="51"/>
      <c r="J193" s="51"/>
      <c r="K193" s="51"/>
      <c r="L193" s="51"/>
    </row>
    <row r="194" spans="1:12" s="7" customFormat="1" ht="35.25" customHeight="1" x14ac:dyDescent="0.25">
      <c r="A194" s="41" t="s">
        <v>227</v>
      </c>
      <c r="B194" s="39" t="s">
        <v>230</v>
      </c>
      <c r="C194" s="43" t="s">
        <v>84</v>
      </c>
      <c r="D194" s="43" t="s">
        <v>84</v>
      </c>
      <c r="E194" s="28" t="s">
        <v>27</v>
      </c>
      <c r="F194" s="29">
        <f>SUM(F195:F196)</f>
        <v>0</v>
      </c>
      <c r="G194" s="29">
        <f>SUM(G195:G196)</f>
        <v>0</v>
      </c>
      <c r="H194" s="54" t="s">
        <v>135</v>
      </c>
      <c r="I194" s="43" t="s">
        <v>77</v>
      </c>
      <c r="J194" s="43" t="s">
        <v>115</v>
      </c>
      <c r="K194" s="63">
        <v>0</v>
      </c>
      <c r="L194" s="63">
        <v>0</v>
      </c>
    </row>
    <row r="195" spans="1:12" s="7" customFormat="1" ht="92.25" customHeight="1" x14ac:dyDescent="0.25">
      <c r="A195" s="45"/>
      <c r="B195" s="39"/>
      <c r="C195" s="47"/>
      <c r="D195" s="47"/>
      <c r="E195" s="28" t="s">
        <v>28</v>
      </c>
      <c r="F195" s="29">
        <v>0</v>
      </c>
      <c r="G195" s="29">
        <v>0</v>
      </c>
      <c r="H195" s="55"/>
      <c r="I195" s="47"/>
      <c r="J195" s="47"/>
      <c r="K195" s="64"/>
      <c r="L195" s="64"/>
    </row>
    <row r="196" spans="1:12" s="7" customFormat="1" ht="109.5" customHeight="1" x14ac:dyDescent="0.25">
      <c r="A196" s="49"/>
      <c r="B196" s="39"/>
      <c r="C196" s="51"/>
      <c r="D196" s="51"/>
      <c r="E196" s="28" t="s">
        <v>25</v>
      </c>
      <c r="F196" s="29">
        <v>0</v>
      </c>
      <c r="G196" s="29">
        <v>0</v>
      </c>
      <c r="H196" s="56"/>
      <c r="I196" s="51"/>
      <c r="J196" s="51"/>
      <c r="K196" s="65"/>
      <c r="L196" s="65"/>
    </row>
    <row r="197" spans="1:12" s="7" customFormat="1" ht="18.75" customHeight="1" x14ac:dyDescent="0.25">
      <c r="A197" s="41" t="s">
        <v>228</v>
      </c>
      <c r="B197" s="42" t="s">
        <v>231</v>
      </c>
      <c r="C197" s="43">
        <v>504</v>
      </c>
      <c r="D197" s="43" t="s">
        <v>476</v>
      </c>
      <c r="E197" s="28" t="s">
        <v>27</v>
      </c>
      <c r="F197" s="29">
        <f>SUM(F198:F199)</f>
        <v>10039892.449999999</v>
      </c>
      <c r="G197" s="29">
        <f>SUM(G198:G199)</f>
        <v>10023512.449999999</v>
      </c>
      <c r="H197" s="54" t="s">
        <v>229</v>
      </c>
      <c r="I197" s="43" t="s">
        <v>77</v>
      </c>
      <c r="J197" s="43" t="s">
        <v>115</v>
      </c>
      <c r="K197" s="63">
        <v>37</v>
      </c>
      <c r="L197" s="63">
        <v>37</v>
      </c>
    </row>
    <row r="198" spans="1:12" s="7" customFormat="1" ht="67.5" customHeight="1" x14ac:dyDescent="0.25">
      <c r="A198" s="45"/>
      <c r="B198" s="46"/>
      <c r="C198" s="47"/>
      <c r="D198" s="47"/>
      <c r="E198" s="28" t="s">
        <v>28</v>
      </c>
      <c r="F198" s="29">
        <v>5890786.4500000002</v>
      </c>
      <c r="G198" s="29">
        <v>5874406.4500000002</v>
      </c>
      <c r="H198" s="55"/>
      <c r="I198" s="47"/>
      <c r="J198" s="47"/>
      <c r="K198" s="64"/>
      <c r="L198" s="64"/>
    </row>
    <row r="199" spans="1:12" s="7" customFormat="1" ht="60" customHeight="1" x14ac:dyDescent="0.25">
      <c r="A199" s="49"/>
      <c r="B199" s="50"/>
      <c r="C199" s="51"/>
      <c r="D199" s="51"/>
      <c r="E199" s="28" t="s">
        <v>25</v>
      </c>
      <c r="F199" s="29">
        <v>4149106</v>
      </c>
      <c r="G199" s="29">
        <v>4149106</v>
      </c>
      <c r="H199" s="56"/>
      <c r="I199" s="51"/>
      <c r="J199" s="51"/>
      <c r="K199" s="65"/>
      <c r="L199" s="65"/>
    </row>
    <row r="200" spans="1:12" s="7" customFormat="1" ht="18.75" customHeight="1" x14ac:dyDescent="0.25">
      <c r="A200" s="41" t="s">
        <v>373</v>
      </c>
      <c r="B200" s="25" t="s">
        <v>374</v>
      </c>
      <c r="C200" s="26"/>
      <c r="D200" s="27"/>
      <c r="E200" s="28" t="s">
        <v>27</v>
      </c>
      <c r="F200" s="29">
        <f t="shared" ref="F200:G207" si="16">F204</f>
        <v>2667775.7599999998</v>
      </c>
      <c r="G200" s="29">
        <f t="shared" si="16"/>
        <v>2667775.7599999998</v>
      </c>
      <c r="H200" s="43" t="s">
        <v>84</v>
      </c>
      <c r="I200" s="43" t="s">
        <v>84</v>
      </c>
      <c r="J200" s="43" t="s">
        <v>84</v>
      </c>
      <c r="K200" s="43" t="s">
        <v>84</v>
      </c>
      <c r="L200" s="43" t="s">
        <v>84</v>
      </c>
    </row>
    <row r="201" spans="1:12" s="7" customFormat="1" ht="66.75" customHeight="1" x14ac:dyDescent="0.25">
      <c r="A201" s="45"/>
      <c r="B201" s="31"/>
      <c r="C201" s="32"/>
      <c r="D201" s="33"/>
      <c r="E201" s="28" t="s">
        <v>28</v>
      </c>
      <c r="F201" s="29">
        <f t="shared" si="16"/>
        <v>26677.759999999998</v>
      </c>
      <c r="G201" s="29">
        <f t="shared" si="16"/>
        <v>26677.759999999998</v>
      </c>
      <c r="H201" s="47"/>
      <c r="I201" s="47"/>
      <c r="J201" s="47"/>
      <c r="K201" s="47"/>
      <c r="L201" s="47"/>
    </row>
    <row r="202" spans="1:12" s="7" customFormat="1" ht="51" customHeight="1" x14ac:dyDescent="0.25">
      <c r="A202" s="45"/>
      <c r="B202" s="31"/>
      <c r="C202" s="32"/>
      <c r="D202" s="33"/>
      <c r="E202" s="28" t="s">
        <v>25</v>
      </c>
      <c r="F202" s="29">
        <f t="shared" si="16"/>
        <v>2641098</v>
      </c>
      <c r="G202" s="29">
        <f t="shared" si="16"/>
        <v>2641098</v>
      </c>
      <c r="H202" s="47"/>
      <c r="I202" s="47"/>
      <c r="J202" s="47"/>
      <c r="K202" s="47"/>
      <c r="L202" s="47"/>
    </row>
    <row r="203" spans="1:12" s="7" customFormat="1" ht="50.25" customHeight="1" x14ac:dyDescent="0.25">
      <c r="A203" s="49"/>
      <c r="B203" s="34"/>
      <c r="C203" s="35"/>
      <c r="D203" s="36"/>
      <c r="E203" s="28" t="s">
        <v>14</v>
      </c>
      <c r="F203" s="29">
        <f t="shared" si="16"/>
        <v>0</v>
      </c>
      <c r="G203" s="29">
        <f t="shared" si="16"/>
        <v>0</v>
      </c>
      <c r="H203" s="51"/>
      <c r="I203" s="51"/>
      <c r="J203" s="51"/>
      <c r="K203" s="51"/>
      <c r="L203" s="51"/>
    </row>
    <row r="204" spans="1:12" s="7" customFormat="1" ht="21" customHeight="1" x14ac:dyDescent="0.25">
      <c r="A204" s="41" t="s">
        <v>375</v>
      </c>
      <c r="B204" s="57" t="s">
        <v>376</v>
      </c>
      <c r="C204" s="43" t="s">
        <v>84</v>
      </c>
      <c r="D204" s="43" t="s">
        <v>489</v>
      </c>
      <c r="E204" s="28" t="s">
        <v>27</v>
      </c>
      <c r="F204" s="29">
        <f t="shared" si="16"/>
        <v>2667775.7599999998</v>
      </c>
      <c r="G204" s="29">
        <f t="shared" si="16"/>
        <v>2667775.7599999998</v>
      </c>
      <c r="H204" s="43" t="s">
        <v>84</v>
      </c>
      <c r="I204" s="43" t="s">
        <v>84</v>
      </c>
      <c r="J204" s="43" t="s">
        <v>84</v>
      </c>
      <c r="K204" s="43" t="s">
        <v>84</v>
      </c>
      <c r="L204" s="43" t="s">
        <v>84</v>
      </c>
    </row>
    <row r="205" spans="1:12" s="7" customFormat="1" ht="64.5" customHeight="1" x14ac:dyDescent="0.25">
      <c r="A205" s="45"/>
      <c r="B205" s="58"/>
      <c r="C205" s="47"/>
      <c r="D205" s="47"/>
      <c r="E205" s="28" t="s">
        <v>28</v>
      </c>
      <c r="F205" s="29">
        <f t="shared" si="16"/>
        <v>26677.759999999998</v>
      </c>
      <c r="G205" s="29">
        <f t="shared" si="16"/>
        <v>26677.759999999998</v>
      </c>
      <c r="H205" s="47"/>
      <c r="I205" s="47"/>
      <c r="J205" s="47"/>
      <c r="K205" s="47"/>
      <c r="L205" s="47"/>
    </row>
    <row r="206" spans="1:12" s="7" customFormat="1" ht="48" customHeight="1" x14ac:dyDescent="0.25">
      <c r="A206" s="45"/>
      <c r="B206" s="58"/>
      <c r="C206" s="47"/>
      <c r="D206" s="47"/>
      <c r="E206" s="28" t="s">
        <v>25</v>
      </c>
      <c r="F206" s="29">
        <f t="shared" si="16"/>
        <v>2641098</v>
      </c>
      <c r="G206" s="29">
        <f t="shared" si="16"/>
        <v>2641098</v>
      </c>
      <c r="H206" s="47"/>
      <c r="I206" s="47"/>
      <c r="J206" s="47"/>
      <c r="K206" s="47"/>
      <c r="L206" s="47"/>
    </row>
    <row r="207" spans="1:12" s="7" customFormat="1" ht="53.25" customHeight="1" x14ac:dyDescent="0.25">
      <c r="A207" s="49"/>
      <c r="B207" s="59"/>
      <c r="C207" s="51"/>
      <c r="D207" s="51"/>
      <c r="E207" s="28" t="s">
        <v>14</v>
      </c>
      <c r="F207" s="29">
        <f t="shared" si="16"/>
        <v>0</v>
      </c>
      <c r="G207" s="29">
        <f t="shared" si="16"/>
        <v>0</v>
      </c>
      <c r="H207" s="51"/>
      <c r="I207" s="51"/>
      <c r="J207" s="51"/>
      <c r="K207" s="51"/>
      <c r="L207" s="51"/>
    </row>
    <row r="208" spans="1:12" s="7" customFormat="1" ht="21" customHeight="1" x14ac:dyDescent="0.25">
      <c r="A208" s="41" t="s">
        <v>377</v>
      </c>
      <c r="B208" s="57" t="s">
        <v>378</v>
      </c>
      <c r="C208" s="43">
        <v>504</v>
      </c>
      <c r="D208" s="43" t="s">
        <v>477</v>
      </c>
      <c r="E208" s="28" t="s">
        <v>27</v>
      </c>
      <c r="F208" s="29">
        <f>SUM(F209:F211)</f>
        <v>2667775.7599999998</v>
      </c>
      <c r="G208" s="29">
        <f>SUM(G209:G211)</f>
        <v>2667775.7599999998</v>
      </c>
      <c r="H208" s="54" t="s">
        <v>382</v>
      </c>
      <c r="I208" s="43" t="s">
        <v>72</v>
      </c>
      <c r="J208" s="63" t="s">
        <v>115</v>
      </c>
      <c r="K208" s="63">
        <v>2</v>
      </c>
      <c r="L208" s="63">
        <v>2</v>
      </c>
    </row>
    <row r="209" spans="1:12" s="7" customFormat="1" ht="75" customHeight="1" x14ac:dyDescent="0.25">
      <c r="A209" s="45"/>
      <c r="B209" s="58"/>
      <c r="C209" s="47"/>
      <c r="D209" s="47"/>
      <c r="E209" s="28" t="s">
        <v>28</v>
      </c>
      <c r="F209" s="29">
        <v>26677.759999999998</v>
      </c>
      <c r="G209" s="29">
        <v>26677.759999999998</v>
      </c>
      <c r="H209" s="55"/>
      <c r="I209" s="47"/>
      <c r="J209" s="47"/>
      <c r="K209" s="64"/>
      <c r="L209" s="64"/>
    </row>
    <row r="210" spans="1:12" s="7" customFormat="1" ht="57.75" customHeight="1" x14ac:dyDescent="0.25">
      <c r="A210" s="45"/>
      <c r="B210" s="58"/>
      <c r="C210" s="47"/>
      <c r="D210" s="47"/>
      <c r="E210" s="28" t="s">
        <v>25</v>
      </c>
      <c r="F210" s="29">
        <v>2641098</v>
      </c>
      <c r="G210" s="29">
        <v>2641098</v>
      </c>
      <c r="H210" s="55"/>
      <c r="I210" s="47"/>
      <c r="J210" s="47"/>
      <c r="K210" s="64"/>
      <c r="L210" s="64"/>
    </row>
    <row r="211" spans="1:12" s="7" customFormat="1" ht="48.75" customHeight="1" x14ac:dyDescent="0.25">
      <c r="A211" s="49"/>
      <c r="B211" s="59"/>
      <c r="C211" s="51"/>
      <c r="D211" s="51"/>
      <c r="E211" s="28" t="s">
        <v>14</v>
      </c>
      <c r="F211" s="29">
        <v>0</v>
      </c>
      <c r="G211" s="29">
        <v>0</v>
      </c>
      <c r="H211" s="56"/>
      <c r="I211" s="51"/>
      <c r="J211" s="51"/>
      <c r="K211" s="65"/>
      <c r="L211" s="65"/>
    </row>
    <row r="212" spans="1:12" s="7" customFormat="1" ht="18.75" customHeight="1" x14ac:dyDescent="0.25">
      <c r="A212" s="41" t="s">
        <v>379</v>
      </c>
      <c r="B212" s="25" t="s">
        <v>380</v>
      </c>
      <c r="C212" s="26"/>
      <c r="D212" s="27"/>
      <c r="E212" s="28" t="s">
        <v>27</v>
      </c>
      <c r="F212" s="29">
        <f t="shared" ref="F212:G219" si="17">F216</f>
        <v>1787796.33</v>
      </c>
      <c r="G212" s="29">
        <f t="shared" si="17"/>
        <v>1787796.33</v>
      </c>
      <c r="H212" s="43" t="s">
        <v>84</v>
      </c>
      <c r="I212" s="43" t="s">
        <v>84</v>
      </c>
      <c r="J212" s="43" t="s">
        <v>84</v>
      </c>
      <c r="K212" s="43" t="s">
        <v>84</v>
      </c>
      <c r="L212" s="43" t="s">
        <v>84</v>
      </c>
    </row>
    <row r="213" spans="1:12" s="7" customFormat="1" ht="66.75" customHeight="1" x14ac:dyDescent="0.25">
      <c r="A213" s="45"/>
      <c r="B213" s="31"/>
      <c r="C213" s="32"/>
      <c r="D213" s="33"/>
      <c r="E213" s="28" t="s">
        <v>28</v>
      </c>
      <c r="F213" s="29">
        <f t="shared" si="17"/>
        <v>17877.96</v>
      </c>
      <c r="G213" s="29">
        <f t="shared" si="17"/>
        <v>17877.96</v>
      </c>
      <c r="H213" s="47"/>
      <c r="I213" s="47"/>
      <c r="J213" s="47"/>
      <c r="K213" s="47"/>
      <c r="L213" s="47"/>
    </row>
    <row r="214" spans="1:12" s="7" customFormat="1" ht="47.25" customHeight="1" x14ac:dyDescent="0.25">
      <c r="A214" s="45"/>
      <c r="B214" s="31"/>
      <c r="C214" s="32"/>
      <c r="D214" s="33"/>
      <c r="E214" s="28" t="s">
        <v>25</v>
      </c>
      <c r="F214" s="29">
        <f t="shared" si="17"/>
        <v>35398.370000000003</v>
      </c>
      <c r="G214" s="29">
        <f t="shared" si="17"/>
        <v>35398.370000000003</v>
      </c>
      <c r="H214" s="47"/>
      <c r="I214" s="47"/>
      <c r="J214" s="47"/>
      <c r="K214" s="47"/>
      <c r="L214" s="47"/>
    </row>
    <row r="215" spans="1:12" s="7" customFormat="1" ht="51" customHeight="1" x14ac:dyDescent="0.25">
      <c r="A215" s="49"/>
      <c r="B215" s="34"/>
      <c r="C215" s="35"/>
      <c r="D215" s="36"/>
      <c r="E215" s="28" t="s">
        <v>14</v>
      </c>
      <c r="F215" s="29">
        <f t="shared" si="17"/>
        <v>1734520</v>
      </c>
      <c r="G215" s="29">
        <f t="shared" si="17"/>
        <v>1734520</v>
      </c>
      <c r="H215" s="51"/>
      <c r="I215" s="51"/>
      <c r="J215" s="51"/>
      <c r="K215" s="51"/>
      <c r="L215" s="51"/>
    </row>
    <row r="216" spans="1:12" s="7" customFormat="1" ht="18.75" customHeight="1" x14ac:dyDescent="0.25">
      <c r="A216" s="41" t="s">
        <v>381</v>
      </c>
      <c r="B216" s="57" t="s">
        <v>383</v>
      </c>
      <c r="C216" s="43" t="s">
        <v>84</v>
      </c>
      <c r="D216" s="43" t="s">
        <v>490</v>
      </c>
      <c r="E216" s="28" t="s">
        <v>27</v>
      </c>
      <c r="F216" s="29">
        <f t="shared" si="17"/>
        <v>1787796.33</v>
      </c>
      <c r="G216" s="29">
        <f t="shared" si="17"/>
        <v>1787796.33</v>
      </c>
      <c r="H216" s="43" t="s">
        <v>84</v>
      </c>
      <c r="I216" s="43" t="s">
        <v>84</v>
      </c>
      <c r="J216" s="43" t="s">
        <v>84</v>
      </c>
      <c r="K216" s="43" t="s">
        <v>84</v>
      </c>
      <c r="L216" s="43" t="s">
        <v>84</v>
      </c>
    </row>
    <row r="217" spans="1:12" s="7" customFormat="1" ht="63.75" customHeight="1" x14ac:dyDescent="0.25">
      <c r="A217" s="45"/>
      <c r="B217" s="58"/>
      <c r="C217" s="47"/>
      <c r="D217" s="47"/>
      <c r="E217" s="28" t="s">
        <v>28</v>
      </c>
      <c r="F217" s="29">
        <f t="shared" si="17"/>
        <v>17877.96</v>
      </c>
      <c r="G217" s="29">
        <f t="shared" si="17"/>
        <v>17877.96</v>
      </c>
      <c r="H217" s="47"/>
      <c r="I217" s="47"/>
      <c r="J217" s="47"/>
      <c r="K217" s="47"/>
      <c r="L217" s="47"/>
    </row>
    <row r="218" spans="1:12" s="7" customFormat="1" ht="50.25" customHeight="1" x14ac:dyDescent="0.25">
      <c r="A218" s="45"/>
      <c r="B218" s="58"/>
      <c r="C218" s="47"/>
      <c r="D218" s="47"/>
      <c r="E218" s="28" t="s">
        <v>25</v>
      </c>
      <c r="F218" s="29">
        <f t="shared" si="17"/>
        <v>35398.370000000003</v>
      </c>
      <c r="G218" s="29">
        <f t="shared" si="17"/>
        <v>35398.370000000003</v>
      </c>
      <c r="H218" s="47"/>
      <c r="I218" s="47"/>
      <c r="J218" s="47"/>
      <c r="K218" s="47"/>
      <c r="L218" s="47"/>
    </row>
    <row r="219" spans="1:12" s="7" customFormat="1" ht="50.25" customHeight="1" x14ac:dyDescent="0.25">
      <c r="A219" s="49"/>
      <c r="B219" s="59"/>
      <c r="C219" s="51"/>
      <c r="D219" s="51"/>
      <c r="E219" s="28" t="s">
        <v>14</v>
      </c>
      <c r="F219" s="29">
        <f t="shared" si="17"/>
        <v>1734520</v>
      </c>
      <c r="G219" s="29">
        <f t="shared" si="17"/>
        <v>1734520</v>
      </c>
      <c r="H219" s="51"/>
      <c r="I219" s="51"/>
      <c r="J219" s="51"/>
      <c r="K219" s="51"/>
      <c r="L219" s="51"/>
    </row>
    <row r="220" spans="1:12" s="7" customFormat="1" ht="18" customHeight="1" x14ac:dyDescent="0.25">
      <c r="A220" s="41" t="s">
        <v>479</v>
      </c>
      <c r="B220" s="57" t="s">
        <v>478</v>
      </c>
      <c r="C220" s="43">
        <v>504</v>
      </c>
      <c r="D220" s="43" t="s">
        <v>480</v>
      </c>
      <c r="E220" s="28" t="s">
        <v>27</v>
      </c>
      <c r="F220" s="29">
        <f>SUM(F221:F223)</f>
        <v>1787796.33</v>
      </c>
      <c r="G220" s="29">
        <f>SUM(G221:G223)</f>
        <v>1787796.33</v>
      </c>
      <c r="H220" s="54" t="s">
        <v>481</v>
      </c>
      <c r="I220" s="43" t="s">
        <v>72</v>
      </c>
      <c r="J220" s="63" t="s">
        <v>115</v>
      </c>
      <c r="K220" s="63">
        <v>1</v>
      </c>
      <c r="L220" s="63">
        <v>1</v>
      </c>
    </row>
    <row r="221" spans="1:12" s="7" customFormat="1" ht="66.75" customHeight="1" x14ac:dyDescent="0.25">
      <c r="A221" s="45"/>
      <c r="B221" s="58"/>
      <c r="C221" s="47"/>
      <c r="D221" s="47"/>
      <c r="E221" s="28" t="s">
        <v>28</v>
      </c>
      <c r="F221" s="29">
        <v>17877.96</v>
      </c>
      <c r="G221" s="29">
        <v>17877.96</v>
      </c>
      <c r="H221" s="55"/>
      <c r="I221" s="47"/>
      <c r="J221" s="64"/>
      <c r="K221" s="64"/>
      <c r="L221" s="64"/>
    </row>
    <row r="222" spans="1:12" s="7" customFormat="1" ht="48.75" customHeight="1" x14ac:dyDescent="0.25">
      <c r="A222" s="45"/>
      <c r="B222" s="58"/>
      <c r="C222" s="47"/>
      <c r="D222" s="47"/>
      <c r="E222" s="28" t="s">
        <v>25</v>
      </c>
      <c r="F222" s="29">
        <v>35398.370000000003</v>
      </c>
      <c r="G222" s="29">
        <v>35398.370000000003</v>
      </c>
      <c r="H222" s="55"/>
      <c r="I222" s="47"/>
      <c r="J222" s="64"/>
      <c r="K222" s="64"/>
      <c r="L222" s="64"/>
    </row>
    <row r="223" spans="1:12" s="7" customFormat="1" ht="48" customHeight="1" x14ac:dyDescent="0.25">
      <c r="A223" s="49"/>
      <c r="B223" s="59"/>
      <c r="C223" s="51"/>
      <c r="D223" s="51"/>
      <c r="E223" s="28" t="s">
        <v>14</v>
      </c>
      <c r="F223" s="29">
        <v>1734520</v>
      </c>
      <c r="G223" s="29">
        <v>1734520</v>
      </c>
      <c r="H223" s="56"/>
      <c r="I223" s="51"/>
      <c r="J223" s="65"/>
      <c r="K223" s="65"/>
      <c r="L223" s="65"/>
    </row>
    <row r="224" spans="1:12" s="7" customFormat="1" ht="18" customHeight="1" x14ac:dyDescent="0.25">
      <c r="A224" s="41" t="s">
        <v>393</v>
      </c>
      <c r="B224" s="25" t="s">
        <v>394</v>
      </c>
      <c r="C224" s="26"/>
      <c r="D224" s="27"/>
      <c r="E224" s="28" t="s">
        <v>27</v>
      </c>
      <c r="F224" s="29">
        <f t="shared" ref="F224:G231" si="18">F228</f>
        <v>3897157.6799999997</v>
      </c>
      <c r="G224" s="29">
        <f t="shared" si="18"/>
        <v>3897157.43</v>
      </c>
      <c r="H224" s="43" t="s">
        <v>84</v>
      </c>
      <c r="I224" s="43" t="s">
        <v>84</v>
      </c>
      <c r="J224" s="43" t="s">
        <v>84</v>
      </c>
      <c r="K224" s="63" t="s">
        <v>84</v>
      </c>
      <c r="L224" s="63" t="s">
        <v>84</v>
      </c>
    </row>
    <row r="225" spans="1:12" s="7" customFormat="1" ht="69.75" customHeight="1" x14ac:dyDescent="0.25">
      <c r="A225" s="45"/>
      <c r="B225" s="31"/>
      <c r="C225" s="32"/>
      <c r="D225" s="33"/>
      <c r="E225" s="28" t="s">
        <v>28</v>
      </c>
      <c r="F225" s="29">
        <f t="shared" si="18"/>
        <v>38971.79</v>
      </c>
      <c r="G225" s="29">
        <f t="shared" si="18"/>
        <v>38971.78</v>
      </c>
      <c r="H225" s="47"/>
      <c r="I225" s="47"/>
      <c r="J225" s="47"/>
      <c r="K225" s="64"/>
      <c r="L225" s="64"/>
    </row>
    <row r="226" spans="1:12" s="7" customFormat="1" ht="53.25" customHeight="1" x14ac:dyDescent="0.25">
      <c r="A226" s="45"/>
      <c r="B226" s="31"/>
      <c r="C226" s="32"/>
      <c r="D226" s="33"/>
      <c r="E226" s="28" t="s">
        <v>25</v>
      </c>
      <c r="F226" s="29">
        <f t="shared" si="18"/>
        <v>77163.72</v>
      </c>
      <c r="G226" s="29">
        <f t="shared" si="18"/>
        <v>77163.7</v>
      </c>
      <c r="H226" s="47"/>
      <c r="I226" s="47"/>
      <c r="J226" s="47"/>
      <c r="K226" s="64"/>
      <c r="L226" s="64"/>
    </row>
    <row r="227" spans="1:12" s="7" customFormat="1" ht="55.5" customHeight="1" x14ac:dyDescent="0.25">
      <c r="A227" s="49"/>
      <c r="B227" s="34"/>
      <c r="C227" s="35"/>
      <c r="D227" s="36"/>
      <c r="E227" s="28" t="s">
        <v>14</v>
      </c>
      <c r="F227" s="29">
        <f t="shared" si="18"/>
        <v>3781022.17</v>
      </c>
      <c r="G227" s="29">
        <f t="shared" si="18"/>
        <v>3781021.95</v>
      </c>
      <c r="H227" s="51"/>
      <c r="I227" s="51"/>
      <c r="J227" s="51"/>
      <c r="K227" s="65"/>
      <c r="L227" s="65"/>
    </row>
    <row r="228" spans="1:12" s="7" customFormat="1" ht="18" customHeight="1" x14ac:dyDescent="0.25">
      <c r="A228" s="41" t="s">
        <v>395</v>
      </c>
      <c r="B228" s="57" t="s">
        <v>396</v>
      </c>
      <c r="C228" s="43" t="s">
        <v>84</v>
      </c>
      <c r="D228" s="43" t="s">
        <v>491</v>
      </c>
      <c r="E228" s="28" t="s">
        <v>27</v>
      </c>
      <c r="F228" s="29">
        <f t="shared" si="18"/>
        <v>3897157.6799999997</v>
      </c>
      <c r="G228" s="29">
        <f t="shared" si="18"/>
        <v>3897157.43</v>
      </c>
      <c r="H228" s="43" t="s">
        <v>84</v>
      </c>
      <c r="I228" s="43" t="s">
        <v>84</v>
      </c>
      <c r="J228" s="43" t="s">
        <v>84</v>
      </c>
      <c r="K228" s="63" t="s">
        <v>84</v>
      </c>
      <c r="L228" s="63" t="s">
        <v>84</v>
      </c>
    </row>
    <row r="229" spans="1:12" s="7" customFormat="1" ht="60.75" customHeight="1" x14ac:dyDescent="0.25">
      <c r="A229" s="45"/>
      <c r="B229" s="58"/>
      <c r="C229" s="47"/>
      <c r="D229" s="47"/>
      <c r="E229" s="28" t="s">
        <v>28</v>
      </c>
      <c r="F229" s="29">
        <f t="shared" si="18"/>
        <v>38971.79</v>
      </c>
      <c r="G229" s="29">
        <f t="shared" si="18"/>
        <v>38971.78</v>
      </c>
      <c r="H229" s="47"/>
      <c r="I229" s="47"/>
      <c r="J229" s="47"/>
      <c r="K229" s="64"/>
      <c r="L229" s="64"/>
    </row>
    <row r="230" spans="1:12" s="7" customFormat="1" ht="46.5" customHeight="1" x14ac:dyDescent="0.25">
      <c r="A230" s="45"/>
      <c r="B230" s="58"/>
      <c r="C230" s="47"/>
      <c r="D230" s="47"/>
      <c r="E230" s="28" t="s">
        <v>25</v>
      </c>
      <c r="F230" s="29">
        <f t="shared" si="18"/>
        <v>77163.72</v>
      </c>
      <c r="G230" s="29">
        <f t="shared" si="18"/>
        <v>77163.7</v>
      </c>
      <c r="H230" s="47"/>
      <c r="I230" s="47"/>
      <c r="J230" s="47"/>
      <c r="K230" s="64"/>
      <c r="L230" s="64"/>
    </row>
    <row r="231" spans="1:12" s="7" customFormat="1" ht="48" customHeight="1" x14ac:dyDescent="0.25">
      <c r="A231" s="49"/>
      <c r="B231" s="59"/>
      <c r="C231" s="51"/>
      <c r="D231" s="51"/>
      <c r="E231" s="28" t="s">
        <v>14</v>
      </c>
      <c r="F231" s="29">
        <f t="shared" si="18"/>
        <v>3781022.17</v>
      </c>
      <c r="G231" s="29">
        <f t="shared" si="18"/>
        <v>3781021.95</v>
      </c>
      <c r="H231" s="51"/>
      <c r="I231" s="51"/>
      <c r="J231" s="51"/>
      <c r="K231" s="65"/>
      <c r="L231" s="65"/>
    </row>
    <row r="232" spans="1:12" s="7" customFormat="1" ht="31.5" customHeight="1" x14ac:dyDescent="0.25">
      <c r="A232" s="41" t="s">
        <v>482</v>
      </c>
      <c r="B232" s="57" t="s">
        <v>483</v>
      </c>
      <c r="C232" s="43">
        <v>504</v>
      </c>
      <c r="D232" s="43" t="s">
        <v>484</v>
      </c>
      <c r="E232" s="28" t="s">
        <v>27</v>
      </c>
      <c r="F232" s="29">
        <f>SUM(F233:F235)</f>
        <v>3897157.6799999997</v>
      </c>
      <c r="G232" s="29">
        <f>SUM(G233:G235)</f>
        <v>3897157.43</v>
      </c>
      <c r="H232" s="54" t="s">
        <v>485</v>
      </c>
      <c r="I232" s="43" t="s">
        <v>72</v>
      </c>
      <c r="J232" s="63" t="s">
        <v>115</v>
      </c>
      <c r="K232" s="63">
        <v>14</v>
      </c>
      <c r="L232" s="63">
        <v>14</v>
      </c>
    </row>
    <row r="233" spans="1:12" s="7" customFormat="1" ht="66" customHeight="1" x14ac:dyDescent="0.25">
      <c r="A233" s="45"/>
      <c r="B233" s="58"/>
      <c r="C233" s="47"/>
      <c r="D233" s="47"/>
      <c r="E233" s="28" t="s">
        <v>28</v>
      </c>
      <c r="F233" s="29">
        <v>38971.79</v>
      </c>
      <c r="G233" s="29">
        <v>38971.78</v>
      </c>
      <c r="H233" s="55"/>
      <c r="I233" s="47"/>
      <c r="J233" s="47"/>
      <c r="K233" s="64"/>
      <c r="L233" s="64"/>
    </row>
    <row r="234" spans="1:12" s="7" customFormat="1" ht="48" customHeight="1" x14ac:dyDescent="0.25">
      <c r="A234" s="45"/>
      <c r="B234" s="58"/>
      <c r="C234" s="47"/>
      <c r="D234" s="47"/>
      <c r="E234" s="28" t="s">
        <v>25</v>
      </c>
      <c r="F234" s="29">
        <v>77163.72</v>
      </c>
      <c r="G234" s="29">
        <v>77163.7</v>
      </c>
      <c r="H234" s="55"/>
      <c r="I234" s="47"/>
      <c r="J234" s="47"/>
      <c r="K234" s="64"/>
      <c r="L234" s="64"/>
    </row>
    <row r="235" spans="1:12" s="7" customFormat="1" ht="65.25" customHeight="1" x14ac:dyDescent="0.25">
      <c r="A235" s="49"/>
      <c r="B235" s="59"/>
      <c r="C235" s="51"/>
      <c r="D235" s="51"/>
      <c r="E235" s="28" t="s">
        <v>14</v>
      </c>
      <c r="F235" s="29">
        <v>3781022.17</v>
      </c>
      <c r="G235" s="29">
        <v>3781021.95</v>
      </c>
      <c r="H235" s="56"/>
      <c r="I235" s="51"/>
      <c r="J235" s="51"/>
      <c r="K235" s="65"/>
      <c r="L235" s="65"/>
    </row>
    <row r="236" spans="1:12" s="7" customFormat="1" ht="18" customHeight="1" x14ac:dyDescent="0.25">
      <c r="A236" s="66" t="s">
        <v>40</v>
      </c>
      <c r="B236" s="37"/>
      <c r="C236" s="38" t="s">
        <v>84</v>
      </c>
      <c r="D236" s="38" t="s">
        <v>84</v>
      </c>
      <c r="E236" s="28" t="s">
        <v>27</v>
      </c>
      <c r="F236" s="29">
        <f t="shared" ref="F236:G238" si="19">F20+F104+F116+F131+F143+F161+F176+F188+F200+F212+F224</f>
        <v>469911261.60999995</v>
      </c>
      <c r="G236" s="29">
        <f t="shared" si="19"/>
        <v>468636266.29999989</v>
      </c>
      <c r="H236" s="30" t="s">
        <v>26</v>
      </c>
      <c r="I236" s="30" t="s">
        <v>26</v>
      </c>
      <c r="J236" s="30" t="s">
        <v>84</v>
      </c>
      <c r="K236" s="30" t="s">
        <v>84</v>
      </c>
      <c r="L236" s="30" t="s">
        <v>84</v>
      </c>
    </row>
    <row r="237" spans="1:12" s="7" customFormat="1" ht="66.75" customHeight="1" x14ac:dyDescent="0.25">
      <c r="A237" s="37"/>
      <c r="B237" s="37"/>
      <c r="C237" s="38"/>
      <c r="D237" s="38"/>
      <c r="E237" s="28" t="s">
        <v>28</v>
      </c>
      <c r="F237" s="29">
        <f t="shared" si="19"/>
        <v>131484048.64</v>
      </c>
      <c r="G237" s="29">
        <f t="shared" si="19"/>
        <v>131316890.57999997</v>
      </c>
      <c r="H237" s="30"/>
      <c r="I237" s="30"/>
      <c r="J237" s="30"/>
      <c r="K237" s="30"/>
      <c r="L237" s="30"/>
    </row>
    <row r="238" spans="1:12" s="7" customFormat="1" ht="52.15" customHeight="1" x14ac:dyDescent="0.25">
      <c r="A238" s="37"/>
      <c r="B238" s="37"/>
      <c r="C238" s="38"/>
      <c r="D238" s="38"/>
      <c r="E238" s="28" t="s">
        <v>25</v>
      </c>
      <c r="F238" s="29">
        <f t="shared" si="19"/>
        <v>309986855.11000001</v>
      </c>
      <c r="G238" s="29">
        <f t="shared" si="19"/>
        <v>308879018.07999992</v>
      </c>
      <c r="H238" s="30"/>
      <c r="I238" s="30"/>
      <c r="J238" s="30"/>
      <c r="K238" s="30"/>
      <c r="L238" s="30"/>
    </row>
    <row r="239" spans="1:12" s="7" customFormat="1" ht="52.15" customHeight="1" x14ac:dyDescent="0.25">
      <c r="A239" s="37"/>
      <c r="B239" s="37"/>
      <c r="C239" s="38"/>
      <c r="D239" s="38"/>
      <c r="E239" s="28" t="s">
        <v>14</v>
      </c>
      <c r="F239" s="29">
        <f>F23+F203+F215+F227</f>
        <v>28440357.859999999</v>
      </c>
      <c r="G239" s="29">
        <f>G23+G203+G215+G227</f>
        <v>28440357.640000001</v>
      </c>
      <c r="H239" s="30"/>
      <c r="I239" s="30"/>
      <c r="J239" s="30"/>
      <c r="K239" s="30"/>
      <c r="L239" s="30"/>
    </row>
    <row r="240" spans="1:12" s="7" customFormat="1" ht="35.25" customHeight="1" x14ac:dyDescent="0.25">
      <c r="A240" s="21" t="s">
        <v>313</v>
      </c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3"/>
    </row>
    <row r="241" spans="1:12" s="7" customFormat="1" ht="37.5" customHeight="1" x14ac:dyDescent="0.25">
      <c r="A241" s="21" t="s">
        <v>314</v>
      </c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3"/>
    </row>
    <row r="242" spans="1:12" s="7" customFormat="1" ht="18.75" customHeight="1" x14ac:dyDescent="0.25">
      <c r="A242" s="38" t="s">
        <v>64</v>
      </c>
      <c r="B242" s="25" t="s">
        <v>315</v>
      </c>
      <c r="C242" s="26"/>
      <c r="D242" s="27"/>
      <c r="E242" s="28" t="s">
        <v>27</v>
      </c>
      <c r="F242" s="29">
        <f t="shared" ref="F242:G244" si="20">F245</f>
        <v>15336147.029999999</v>
      </c>
      <c r="G242" s="29">
        <f t="shared" si="20"/>
        <v>15324140.269999998</v>
      </c>
      <c r="H242" s="30" t="s">
        <v>26</v>
      </c>
      <c r="I242" s="30" t="s">
        <v>26</v>
      </c>
      <c r="J242" s="30" t="s">
        <v>26</v>
      </c>
      <c r="K242" s="30" t="s">
        <v>26</v>
      </c>
      <c r="L242" s="30" t="s">
        <v>26</v>
      </c>
    </row>
    <row r="243" spans="1:12" s="7" customFormat="1" ht="68.25" customHeight="1" x14ac:dyDescent="0.25">
      <c r="A243" s="38"/>
      <c r="B243" s="31"/>
      <c r="C243" s="32"/>
      <c r="D243" s="33"/>
      <c r="E243" s="28" t="s">
        <v>28</v>
      </c>
      <c r="F243" s="29">
        <f t="shared" si="20"/>
        <v>15289077.34</v>
      </c>
      <c r="G243" s="29">
        <f t="shared" si="20"/>
        <v>15277070.579999998</v>
      </c>
      <c r="H243" s="30"/>
      <c r="I243" s="30"/>
      <c r="J243" s="30"/>
      <c r="K243" s="30"/>
      <c r="L243" s="30"/>
    </row>
    <row r="244" spans="1:12" s="7" customFormat="1" ht="51" customHeight="1" x14ac:dyDescent="0.25">
      <c r="A244" s="38"/>
      <c r="B244" s="34"/>
      <c r="C244" s="35"/>
      <c r="D244" s="36"/>
      <c r="E244" s="28" t="s">
        <v>25</v>
      </c>
      <c r="F244" s="29">
        <f t="shared" si="20"/>
        <v>47069.69</v>
      </c>
      <c r="G244" s="29">
        <f t="shared" si="20"/>
        <v>47069.69</v>
      </c>
      <c r="H244" s="30"/>
      <c r="I244" s="30"/>
      <c r="J244" s="30"/>
      <c r="K244" s="30"/>
      <c r="L244" s="30"/>
    </row>
    <row r="245" spans="1:12" s="7" customFormat="1" ht="21" customHeight="1" x14ac:dyDescent="0.25">
      <c r="A245" s="38" t="s">
        <v>41</v>
      </c>
      <c r="B245" s="39" t="s">
        <v>316</v>
      </c>
      <c r="C245" s="38" t="s">
        <v>84</v>
      </c>
      <c r="D245" s="38" t="s">
        <v>543</v>
      </c>
      <c r="E245" s="28" t="s">
        <v>27</v>
      </c>
      <c r="F245" s="29">
        <f t="shared" ref="F245:G247" si="21">F248+F251+F254+F257</f>
        <v>15336147.029999999</v>
      </c>
      <c r="G245" s="29">
        <f t="shared" si="21"/>
        <v>15324140.269999998</v>
      </c>
      <c r="H245" s="38" t="s">
        <v>26</v>
      </c>
      <c r="I245" s="38" t="s">
        <v>26</v>
      </c>
      <c r="J245" s="38" t="s">
        <v>84</v>
      </c>
      <c r="K245" s="38" t="s">
        <v>84</v>
      </c>
      <c r="L245" s="38" t="s">
        <v>84</v>
      </c>
    </row>
    <row r="246" spans="1:12" s="7" customFormat="1" ht="69.75" customHeight="1" x14ac:dyDescent="0.25">
      <c r="A246" s="38"/>
      <c r="B246" s="39"/>
      <c r="C246" s="38"/>
      <c r="D246" s="38"/>
      <c r="E246" s="28" t="s">
        <v>28</v>
      </c>
      <c r="F246" s="29">
        <f t="shared" si="21"/>
        <v>15289077.34</v>
      </c>
      <c r="G246" s="29">
        <f t="shared" si="21"/>
        <v>15277070.579999998</v>
      </c>
      <c r="H246" s="38"/>
      <c r="I246" s="38"/>
      <c r="J246" s="38"/>
      <c r="K246" s="38"/>
      <c r="L246" s="38"/>
    </row>
    <row r="247" spans="1:12" s="7" customFormat="1" ht="54" customHeight="1" x14ac:dyDescent="0.25">
      <c r="A247" s="38"/>
      <c r="B247" s="39"/>
      <c r="C247" s="38"/>
      <c r="D247" s="38"/>
      <c r="E247" s="28" t="s">
        <v>25</v>
      </c>
      <c r="F247" s="29">
        <f t="shared" si="21"/>
        <v>47069.69</v>
      </c>
      <c r="G247" s="29">
        <f t="shared" si="21"/>
        <v>47069.69</v>
      </c>
      <c r="H247" s="38"/>
      <c r="I247" s="38"/>
      <c r="J247" s="38"/>
      <c r="K247" s="38"/>
      <c r="L247" s="38"/>
    </row>
    <row r="248" spans="1:12" s="7" customFormat="1" ht="20.25" customHeight="1" x14ac:dyDescent="0.25">
      <c r="A248" s="30" t="s">
        <v>42</v>
      </c>
      <c r="B248" s="39" t="s">
        <v>192</v>
      </c>
      <c r="C248" s="38">
        <v>503</v>
      </c>
      <c r="D248" s="38" t="s">
        <v>544</v>
      </c>
      <c r="E248" s="28" t="s">
        <v>27</v>
      </c>
      <c r="F248" s="29">
        <f>SUM(F249:F250)</f>
        <v>2267596.7200000002</v>
      </c>
      <c r="G248" s="29">
        <f>SUM(G249:G250)</f>
        <v>2255589.96</v>
      </c>
      <c r="H248" s="38" t="s">
        <v>112</v>
      </c>
      <c r="I248" s="38" t="s">
        <v>72</v>
      </c>
      <c r="J248" s="38" t="s">
        <v>115</v>
      </c>
      <c r="K248" s="38">
        <v>5</v>
      </c>
      <c r="L248" s="38">
        <v>5</v>
      </c>
    </row>
    <row r="249" spans="1:12" s="7" customFormat="1" ht="68.25" customHeight="1" x14ac:dyDescent="0.25">
      <c r="A249" s="30"/>
      <c r="B249" s="39"/>
      <c r="C249" s="38"/>
      <c r="D249" s="38"/>
      <c r="E249" s="28" t="s">
        <v>28</v>
      </c>
      <c r="F249" s="29">
        <v>2267596.7200000002</v>
      </c>
      <c r="G249" s="29">
        <v>2255589.96</v>
      </c>
      <c r="H249" s="38"/>
      <c r="I249" s="38"/>
      <c r="J249" s="38"/>
      <c r="K249" s="38"/>
      <c r="L249" s="38"/>
    </row>
    <row r="250" spans="1:12" s="7" customFormat="1" ht="61.5" customHeight="1" x14ac:dyDescent="0.25">
      <c r="A250" s="44"/>
      <c r="B250" s="57"/>
      <c r="C250" s="43"/>
      <c r="D250" s="43"/>
      <c r="E250" s="67" t="s">
        <v>25</v>
      </c>
      <c r="F250" s="68">
        <v>0</v>
      </c>
      <c r="G250" s="68">
        <v>0</v>
      </c>
      <c r="H250" s="43"/>
      <c r="I250" s="43"/>
      <c r="J250" s="43"/>
      <c r="K250" s="43"/>
      <c r="L250" s="43"/>
    </row>
    <row r="251" spans="1:12" s="7" customFormat="1" ht="18.75" customHeight="1" x14ac:dyDescent="0.25">
      <c r="A251" s="30" t="s">
        <v>6</v>
      </c>
      <c r="B251" s="37" t="s">
        <v>279</v>
      </c>
      <c r="C251" s="38">
        <v>503</v>
      </c>
      <c r="D251" s="38" t="s">
        <v>545</v>
      </c>
      <c r="E251" s="28" t="s">
        <v>27</v>
      </c>
      <c r="F251" s="29">
        <f>SUM(F252:F253)</f>
        <v>12741480.619999999</v>
      </c>
      <c r="G251" s="29">
        <f>SUM(G252:G253)</f>
        <v>12741480.619999999</v>
      </c>
      <c r="H251" s="38" t="s">
        <v>280</v>
      </c>
      <c r="I251" s="38" t="s">
        <v>72</v>
      </c>
      <c r="J251" s="38" t="s">
        <v>115</v>
      </c>
      <c r="K251" s="38">
        <v>11</v>
      </c>
      <c r="L251" s="38">
        <v>11</v>
      </c>
    </row>
    <row r="252" spans="1:12" s="7" customFormat="1" ht="69.75" customHeight="1" x14ac:dyDescent="0.25">
      <c r="A252" s="30"/>
      <c r="B252" s="37"/>
      <c r="C252" s="38"/>
      <c r="D252" s="38"/>
      <c r="E252" s="28" t="s">
        <v>28</v>
      </c>
      <c r="F252" s="29">
        <v>12741480.619999999</v>
      </c>
      <c r="G252" s="29">
        <v>12741480.619999999</v>
      </c>
      <c r="H252" s="38"/>
      <c r="I252" s="38"/>
      <c r="J252" s="38"/>
      <c r="K252" s="38"/>
      <c r="L252" s="38"/>
    </row>
    <row r="253" spans="1:12" s="7" customFormat="1" ht="53.25" customHeight="1" x14ac:dyDescent="0.25">
      <c r="A253" s="30"/>
      <c r="B253" s="37"/>
      <c r="C253" s="38"/>
      <c r="D253" s="38"/>
      <c r="E253" s="28" t="s">
        <v>25</v>
      </c>
      <c r="F253" s="29">
        <v>0</v>
      </c>
      <c r="G253" s="29">
        <v>0</v>
      </c>
      <c r="H253" s="38"/>
      <c r="I253" s="38"/>
      <c r="J253" s="38"/>
      <c r="K253" s="38"/>
      <c r="L253" s="38"/>
    </row>
    <row r="254" spans="1:12" s="7" customFormat="1" ht="18.75" customHeight="1" x14ac:dyDescent="0.25">
      <c r="A254" s="44" t="s">
        <v>65</v>
      </c>
      <c r="B254" s="57" t="s">
        <v>285</v>
      </c>
      <c r="C254" s="43">
        <v>503</v>
      </c>
      <c r="D254" s="43" t="s">
        <v>546</v>
      </c>
      <c r="E254" s="28" t="s">
        <v>27</v>
      </c>
      <c r="F254" s="69">
        <f>SUM(F255:F256)</f>
        <v>47069.69</v>
      </c>
      <c r="G254" s="69">
        <f>SUM(G255:G256)</f>
        <v>47069.69</v>
      </c>
      <c r="H254" s="43" t="s">
        <v>286</v>
      </c>
      <c r="I254" s="43" t="s">
        <v>75</v>
      </c>
      <c r="J254" s="43" t="s">
        <v>115</v>
      </c>
      <c r="K254" s="43">
        <v>2</v>
      </c>
      <c r="L254" s="43">
        <v>2</v>
      </c>
    </row>
    <row r="255" spans="1:12" s="7" customFormat="1" ht="70.5" customHeight="1" x14ac:dyDescent="0.25">
      <c r="A255" s="48"/>
      <c r="B255" s="58"/>
      <c r="C255" s="47"/>
      <c r="D255" s="47"/>
      <c r="E255" s="28" t="s">
        <v>28</v>
      </c>
      <c r="F255" s="69">
        <v>0</v>
      </c>
      <c r="G255" s="69">
        <v>0</v>
      </c>
      <c r="H255" s="47"/>
      <c r="I255" s="47"/>
      <c r="J255" s="47"/>
      <c r="K255" s="47"/>
      <c r="L255" s="47"/>
    </row>
    <row r="256" spans="1:12" s="7" customFormat="1" ht="51.75" customHeight="1" x14ac:dyDescent="0.25">
      <c r="A256" s="52"/>
      <c r="B256" s="59"/>
      <c r="C256" s="51"/>
      <c r="D256" s="51"/>
      <c r="E256" s="28" t="s">
        <v>25</v>
      </c>
      <c r="F256" s="69">
        <v>47069.69</v>
      </c>
      <c r="G256" s="69">
        <v>47069.69</v>
      </c>
      <c r="H256" s="51"/>
      <c r="I256" s="51"/>
      <c r="J256" s="51"/>
      <c r="K256" s="51"/>
      <c r="L256" s="51"/>
    </row>
    <row r="257" spans="1:12" s="7" customFormat="1" ht="19.5" customHeight="1" x14ac:dyDescent="0.25">
      <c r="A257" s="44" t="s">
        <v>130</v>
      </c>
      <c r="B257" s="42" t="s">
        <v>288</v>
      </c>
      <c r="C257" s="43">
        <v>503</v>
      </c>
      <c r="D257" s="43" t="s">
        <v>547</v>
      </c>
      <c r="E257" s="28" t="s">
        <v>27</v>
      </c>
      <c r="F257" s="69">
        <f>SUM(F258:F259)</f>
        <v>280000</v>
      </c>
      <c r="G257" s="69">
        <f>SUM(G258:G259)</f>
        <v>280000</v>
      </c>
      <c r="H257" s="43" t="s">
        <v>289</v>
      </c>
      <c r="I257" s="43" t="s">
        <v>75</v>
      </c>
      <c r="J257" s="43" t="s">
        <v>115</v>
      </c>
      <c r="K257" s="43">
        <v>4</v>
      </c>
      <c r="L257" s="43">
        <v>4</v>
      </c>
    </row>
    <row r="258" spans="1:12" s="7" customFormat="1" ht="63.75" customHeight="1" x14ac:dyDescent="0.25">
      <c r="A258" s="48"/>
      <c r="B258" s="46"/>
      <c r="C258" s="47"/>
      <c r="D258" s="47"/>
      <c r="E258" s="28" t="s">
        <v>28</v>
      </c>
      <c r="F258" s="69">
        <v>280000</v>
      </c>
      <c r="G258" s="69">
        <v>280000</v>
      </c>
      <c r="H258" s="47"/>
      <c r="I258" s="47"/>
      <c r="J258" s="47"/>
      <c r="K258" s="47"/>
      <c r="L258" s="47"/>
    </row>
    <row r="259" spans="1:12" s="7" customFormat="1" ht="51.75" customHeight="1" x14ac:dyDescent="0.25">
      <c r="A259" s="52"/>
      <c r="B259" s="50"/>
      <c r="C259" s="51"/>
      <c r="D259" s="51"/>
      <c r="E259" s="28" t="s">
        <v>25</v>
      </c>
      <c r="F259" s="69">
        <v>0</v>
      </c>
      <c r="G259" s="69">
        <v>0</v>
      </c>
      <c r="H259" s="51"/>
      <c r="I259" s="51"/>
      <c r="J259" s="51"/>
      <c r="K259" s="51"/>
      <c r="L259" s="51"/>
    </row>
    <row r="260" spans="1:12" s="7" customFormat="1" ht="20.25" customHeight="1" x14ac:dyDescent="0.25">
      <c r="A260" s="52" t="s">
        <v>66</v>
      </c>
      <c r="B260" s="25" t="s">
        <v>317</v>
      </c>
      <c r="C260" s="26"/>
      <c r="D260" s="27"/>
      <c r="E260" s="70" t="s">
        <v>27</v>
      </c>
      <c r="F260" s="69">
        <f t="shared" ref="F260:G263" si="22">F264</f>
        <v>23155242.18</v>
      </c>
      <c r="G260" s="69">
        <f t="shared" si="22"/>
        <v>20770546.949999999</v>
      </c>
      <c r="H260" s="51" t="s">
        <v>26</v>
      </c>
      <c r="I260" s="51" t="s">
        <v>26</v>
      </c>
      <c r="J260" s="51" t="s">
        <v>26</v>
      </c>
      <c r="K260" s="51" t="s">
        <v>26</v>
      </c>
      <c r="L260" s="51" t="s">
        <v>26</v>
      </c>
    </row>
    <row r="261" spans="1:12" s="7" customFormat="1" ht="67.5" customHeight="1" x14ac:dyDescent="0.25">
      <c r="A261" s="30"/>
      <c r="B261" s="31"/>
      <c r="C261" s="32"/>
      <c r="D261" s="33"/>
      <c r="E261" s="28" t="s">
        <v>28</v>
      </c>
      <c r="F261" s="29">
        <f t="shared" si="22"/>
        <v>15865195.23</v>
      </c>
      <c r="G261" s="29">
        <f t="shared" si="22"/>
        <v>13480500</v>
      </c>
      <c r="H261" s="38"/>
      <c r="I261" s="38"/>
      <c r="J261" s="38"/>
      <c r="K261" s="38"/>
      <c r="L261" s="38"/>
    </row>
    <row r="262" spans="1:12" s="7" customFormat="1" ht="48" customHeight="1" x14ac:dyDescent="0.25">
      <c r="A262" s="30"/>
      <c r="B262" s="31"/>
      <c r="C262" s="32"/>
      <c r="D262" s="33"/>
      <c r="E262" s="28" t="s">
        <v>25</v>
      </c>
      <c r="F262" s="29">
        <f t="shared" si="22"/>
        <v>6852640.4300000006</v>
      </c>
      <c r="G262" s="29">
        <f t="shared" si="22"/>
        <v>6852640.4300000006</v>
      </c>
      <c r="H262" s="38"/>
      <c r="I262" s="38"/>
      <c r="J262" s="38"/>
      <c r="K262" s="38"/>
      <c r="L262" s="38"/>
    </row>
    <row r="263" spans="1:12" s="7" customFormat="1" ht="50.25" customHeight="1" x14ac:dyDescent="0.25">
      <c r="A263" s="30"/>
      <c r="B263" s="34"/>
      <c r="C263" s="35"/>
      <c r="D263" s="36"/>
      <c r="E263" s="28" t="s">
        <v>14</v>
      </c>
      <c r="F263" s="29">
        <f t="shared" si="22"/>
        <v>437406.52</v>
      </c>
      <c r="G263" s="29">
        <f t="shared" si="22"/>
        <v>437406.52</v>
      </c>
      <c r="H263" s="38"/>
      <c r="I263" s="38"/>
      <c r="J263" s="38"/>
      <c r="K263" s="38"/>
      <c r="L263" s="38"/>
    </row>
    <row r="264" spans="1:12" s="7" customFormat="1" ht="20.25" customHeight="1" x14ac:dyDescent="0.25">
      <c r="A264" s="38" t="s">
        <v>43</v>
      </c>
      <c r="B264" s="37" t="s">
        <v>318</v>
      </c>
      <c r="C264" s="38" t="s">
        <v>84</v>
      </c>
      <c r="D264" s="38" t="s">
        <v>548</v>
      </c>
      <c r="E264" s="28" t="s">
        <v>27</v>
      </c>
      <c r="F264" s="29">
        <f t="shared" ref="F264:G266" si="23">F268+F272+F275+F278+F281+F285</f>
        <v>23155242.18</v>
      </c>
      <c r="G264" s="29">
        <f t="shared" si="23"/>
        <v>20770546.949999999</v>
      </c>
      <c r="H264" s="38" t="s">
        <v>26</v>
      </c>
      <c r="I264" s="38" t="s">
        <v>26</v>
      </c>
      <c r="J264" s="38" t="s">
        <v>84</v>
      </c>
      <c r="K264" s="38" t="s">
        <v>84</v>
      </c>
      <c r="L264" s="38" t="s">
        <v>84</v>
      </c>
    </row>
    <row r="265" spans="1:12" s="7" customFormat="1" ht="69" customHeight="1" x14ac:dyDescent="0.25">
      <c r="A265" s="38"/>
      <c r="B265" s="37"/>
      <c r="C265" s="38"/>
      <c r="D265" s="38"/>
      <c r="E265" s="28" t="s">
        <v>28</v>
      </c>
      <c r="F265" s="29">
        <f t="shared" si="23"/>
        <v>15865195.23</v>
      </c>
      <c r="G265" s="29">
        <f t="shared" si="23"/>
        <v>13480500</v>
      </c>
      <c r="H265" s="38"/>
      <c r="I265" s="38"/>
      <c r="J265" s="38"/>
      <c r="K265" s="38"/>
      <c r="L265" s="38"/>
    </row>
    <row r="266" spans="1:12" s="7" customFormat="1" ht="55.5" customHeight="1" x14ac:dyDescent="0.25">
      <c r="A266" s="38"/>
      <c r="B266" s="37"/>
      <c r="C266" s="38"/>
      <c r="D266" s="38"/>
      <c r="E266" s="28" t="s">
        <v>25</v>
      </c>
      <c r="F266" s="29">
        <f t="shared" si="23"/>
        <v>6852640.4300000006</v>
      </c>
      <c r="G266" s="29">
        <f t="shared" si="23"/>
        <v>6852640.4300000006</v>
      </c>
      <c r="H266" s="38"/>
      <c r="I266" s="38"/>
      <c r="J266" s="38"/>
      <c r="K266" s="38"/>
      <c r="L266" s="38"/>
    </row>
    <row r="267" spans="1:12" s="7" customFormat="1" ht="55.5" customHeight="1" x14ac:dyDescent="0.25">
      <c r="A267" s="38"/>
      <c r="B267" s="37"/>
      <c r="C267" s="38"/>
      <c r="D267" s="38"/>
      <c r="E267" s="28" t="s">
        <v>14</v>
      </c>
      <c r="F267" s="29">
        <f>F271+F284+F288</f>
        <v>437406.52</v>
      </c>
      <c r="G267" s="29">
        <f>G271+G284+G288</f>
        <v>437406.52</v>
      </c>
      <c r="H267" s="38"/>
      <c r="I267" s="38"/>
      <c r="J267" s="38"/>
      <c r="K267" s="38"/>
      <c r="L267" s="38"/>
    </row>
    <row r="268" spans="1:12" s="7" customFormat="1" ht="16.5" customHeight="1" x14ac:dyDescent="0.25">
      <c r="A268" s="38" t="s">
        <v>44</v>
      </c>
      <c r="B268" s="37" t="s">
        <v>0</v>
      </c>
      <c r="C268" s="38">
        <v>503</v>
      </c>
      <c r="D268" s="38" t="s">
        <v>549</v>
      </c>
      <c r="E268" s="28" t="s">
        <v>27</v>
      </c>
      <c r="F268" s="29">
        <f>SUM(F269:F271)</f>
        <v>7695603.5800000001</v>
      </c>
      <c r="G268" s="29">
        <f>SUM(G269:G271)</f>
        <v>7669294.1699999999</v>
      </c>
      <c r="H268" s="43" t="s">
        <v>114</v>
      </c>
      <c r="I268" s="43" t="s">
        <v>72</v>
      </c>
      <c r="J268" s="43" t="s">
        <v>115</v>
      </c>
      <c r="K268" s="43">
        <v>1959</v>
      </c>
      <c r="L268" s="43">
        <v>1959</v>
      </c>
    </row>
    <row r="269" spans="1:12" s="7" customFormat="1" ht="69" customHeight="1" x14ac:dyDescent="0.25">
      <c r="A269" s="38"/>
      <c r="B269" s="37"/>
      <c r="C269" s="38"/>
      <c r="D269" s="38"/>
      <c r="E269" s="28" t="s">
        <v>28</v>
      </c>
      <c r="F269" s="29">
        <v>7695603.5800000001</v>
      </c>
      <c r="G269" s="29">
        <v>7669294.1699999999</v>
      </c>
      <c r="H269" s="47"/>
      <c r="I269" s="47"/>
      <c r="J269" s="47"/>
      <c r="K269" s="47"/>
      <c r="L269" s="47"/>
    </row>
    <row r="270" spans="1:12" s="7" customFormat="1" ht="52.5" customHeight="1" x14ac:dyDescent="0.25">
      <c r="A270" s="38"/>
      <c r="B270" s="37"/>
      <c r="C270" s="38"/>
      <c r="D270" s="38"/>
      <c r="E270" s="28" t="s">
        <v>25</v>
      </c>
      <c r="F270" s="29">
        <v>0</v>
      </c>
      <c r="G270" s="29">
        <v>0</v>
      </c>
      <c r="H270" s="47"/>
      <c r="I270" s="47"/>
      <c r="J270" s="47"/>
      <c r="K270" s="47"/>
      <c r="L270" s="47"/>
    </row>
    <row r="271" spans="1:12" s="7" customFormat="1" ht="52.5" customHeight="1" x14ac:dyDescent="0.25">
      <c r="A271" s="38"/>
      <c r="B271" s="37"/>
      <c r="C271" s="38"/>
      <c r="D271" s="38"/>
      <c r="E271" s="28" t="s">
        <v>14</v>
      </c>
      <c r="F271" s="29">
        <v>0</v>
      </c>
      <c r="G271" s="29">
        <v>0</v>
      </c>
      <c r="H271" s="47"/>
      <c r="I271" s="47"/>
      <c r="J271" s="47"/>
      <c r="K271" s="47"/>
      <c r="L271" s="47"/>
    </row>
    <row r="272" spans="1:12" s="7" customFormat="1" ht="15.75" customHeight="1" x14ac:dyDescent="0.25">
      <c r="A272" s="43" t="s">
        <v>7</v>
      </c>
      <c r="B272" s="42" t="s">
        <v>492</v>
      </c>
      <c r="C272" s="43">
        <v>503</v>
      </c>
      <c r="D272" s="43" t="s">
        <v>550</v>
      </c>
      <c r="E272" s="28" t="s">
        <v>27</v>
      </c>
      <c r="F272" s="29">
        <f>SUM(F273:F274)</f>
        <v>110000</v>
      </c>
      <c r="G272" s="29">
        <f>SUM(G273:G274)</f>
        <v>110000</v>
      </c>
      <c r="H272" s="47"/>
      <c r="I272" s="47"/>
      <c r="J272" s="47"/>
      <c r="K272" s="47"/>
      <c r="L272" s="47"/>
    </row>
    <row r="273" spans="1:12" s="7" customFormat="1" ht="63" customHeight="1" x14ac:dyDescent="0.25">
      <c r="A273" s="47"/>
      <c r="B273" s="46"/>
      <c r="C273" s="47"/>
      <c r="D273" s="47"/>
      <c r="E273" s="28" t="s">
        <v>28</v>
      </c>
      <c r="F273" s="29">
        <v>110000</v>
      </c>
      <c r="G273" s="29">
        <v>110000</v>
      </c>
      <c r="H273" s="47"/>
      <c r="I273" s="47"/>
      <c r="J273" s="47"/>
      <c r="K273" s="47"/>
      <c r="L273" s="47"/>
    </row>
    <row r="274" spans="1:12" s="7" customFormat="1" ht="52.5" customHeight="1" x14ac:dyDescent="0.25">
      <c r="A274" s="51"/>
      <c r="B274" s="50"/>
      <c r="C274" s="51"/>
      <c r="D274" s="51"/>
      <c r="E274" s="28" t="s">
        <v>25</v>
      </c>
      <c r="F274" s="29">
        <v>0</v>
      </c>
      <c r="G274" s="29">
        <v>0</v>
      </c>
      <c r="H274" s="51"/>
      <c r="I274" s="51"/>
      <c r="J274" s="51"/>
      <c r="K274" s="51"/>
      <c r="L274" s="51"/>
    </row>
    <row r="275" spans="1:12" s="7" customFormat="1" ht="22.5" customHeight="1" x14ac:dyDescent="0.25">
      <c r="A275" s="38" t="s">
        <v>8</v>
      </c>
      <c r="B275" s="37" t="s">
        <v>493</v>
      </c>
      <c r="C275" s="38">
        <v>503</v>
      </c>
      <c r="D275" s="38" t="s">
        <v>551</v>
      </c>
      <c r="E275" s="28" t="s">
        <v>27</v>
      </c>
      <c r="F275" s="29">
        <f>SUM(F276:F277)</f>
        <v>4901826.8499999996</v>
      </c>
      <c r="G275" s="29">
        <f>SUM(G276:G277)</f>
        <v>2543441.0299999998</v>
      </c>
      <c r="H275" s="43" t="s">
        <v>76</v>
      </c>
      <c r="I275" s="43" t="s">
        <v>77</v>
      </c>
      <c r="J275" s="43" t="s">
        <v>115</v>
      </c>
      <c r="K275" s="43">
        <v>73.38</v>
      </c>
      <c r="L275" s="43">
        <v>73.38</v>
      </c>
    </row>
    <row r="276" spans="1:12" s="7" customFormat="1" ht="67.5" customHeight="1" x14ac:dyDescent="0.25">
      <c r="A276" s="38"/>
      <c r="B276" s="37"/>
      <c r="C276" s="38"/>
      <c r="D276" s="38"/>
      <c r="E276" s="28" t="s">
        <v>28</v>
      </c>
      <c r="F276" s="29">
        <v>4901826.8499999996</v>
      </c>
      <c r="G276" s="29">
        <v>2543441.0299999998</v>
      </c>
      <c r="H276" s="47"/>
      <c r="I276" s="47"/>
      <c r="J276" s="47"/>
      <c r="K276" s="47"/>
      <c r="L276" s="47"/>
    </row>
    <row r="277" spans="1:12" s="7" customFormat="1" ht="55.5" customHeight="1" x14ac:dyDescent="0.25">
      <c r="A277" s="38"/>
      <c r="B277" s="37"/>
      <c r="C277" s="38"/>
      <c r="D277" s="38"/>
      <c r="E277" s="28" t="s">
        <v>25</v>
      </c>
      <c r="F277" s="29">
        <v>0</v>
      </c>
      <c r="G277" s="29">
        <v>0</v>
      </c>
      <c r="H277" s="47"/>
      <c r="I277" s="47"/>
      <c r="J277" s="47"/>
      <c r="K277" s="47"/>
      <c r="L277" s="47"/>
    </row>
    <row r="278" spans="1:12" s="7" customFormat="1" ht="21" customHeight="1" x14ac:dyDescent="0.25">
      <c r="A278" s="43" t="s">
        <v>9</v>
      </c>
      <c r="B278" s="57" t="s">
        <v>494</v>
      </c>
      <c r="C278" s="43">
        <v>503</v>
      </c>
      <c r="D278" s="43" t="s">
        <v>552</v>
      </c>
      <c r="E278" s="28" t="s">
        <v>27</v>
      </c>
      <c r="F278" s="29">
        <f>SUM(F279:F280)</f>
        <v>9951379.4299999997</v>
      </c>
      <c r="G278" s="29">
        <f>SUM(G279:G280)</f>
        <v>9951379.4299999997</v>
      </c>
      <c r="H278" s="47"/>
      <c r="I278" s="47"/>
      <c r="J278" s="47"/>
      <c r="K278" s="47"/>
      <c r="L278" s="47"/>
    </row>
    <row r="279" spans="1:12" s="7" customFormat="1" ht="72" customHeight="1" x14ac:dyDescent="0.25">
      <c r="A279" s="47"/>
      <c r="B279" s="58"/>
      <c r="C279" s="47"/>
      <c r="D279" s="47"/>
      <c r="E279" s="28" t="s">
        <v>28</v>
      </c>
      <c r="F279" s="29">
        <v>3152800.48</v>
      </c>
      <c r="G279" s="29">
        <v>3152800.48</v>
      </c>
      <c r="H279" s="47"/>
      <c r="I279" s="47"/>
      <c r="J279" s="47"/>
      <c r="K279" s="47"/>
      <c r="L279" s="47"/>
    </row>
    <row r="280" spans="1:12" s="7" customFormat="1" ht="55.5" customHeight="1" x14ac:dyDescent="0.25">
      <c r="A280" s="51"/>
      <c r="B280" s="59"/>
      <c r="C280" s="51"/>
      <c r="D280" s="51"/>
      <c r="E280" s="28" t="s">
        <v>25</v>
      </c>
      <c r="F280" s="29">
        <v>6798578.9500000002</v>
      </c>
      <c r="G280" s="29">
        <v>6798578.9500000002</v>
      </c>
      <c r="H280" s="51"/>
      <c r="I280" s="51"/>
      <c r="J280" s="51"/>
      <c r="K280" s="51"/>
      <c r="L280" s="51"/>
    </row>
    <row r="281" spans="1:12" s="7" customFormat="1" ht="18.75" customHeight="1" x14ac:dyDescent="0.25">
      <c r="A281" s="38" t="s">
        <v>10</v>
      </c>
      <c r="B281" s="37" t="s">
        <v>495</v>
      </c>
      <c r="C281" s="38">
        <v>503</v>
      </c>
      <c r="D281" s="38" t="s">
        <v>553</v>
      </c>
      <c r="E281" s="28" t="s">
        <v>27</v>
      </c>
      <c r="F281" s="29">
        <f>SUM(F282:F284)</f>
        <v>496432.32</v>
      </c>
      <c r="G281" s="29">
        <f>SUM(G282:G284)</f>
        <v>496432.32</v>
      </c>
      <c r="H281" s="38" t="s">
        <v>496</v>
      </c>
      <c r="I281" s="38" t="s">
        <v>75</v>
      </c>
      <c r="J281" s="38" t="s">
        <v>115</v>
      </c>
      <c r="K281" s="38">
        <v>414</v>
      </c>
      <c r="L281" s="38">
        <v>414</v>
      </c>
    </row>
    <row r="282" spans="1:12" s="7" customFormat="1" ht="64.5" customHeight="1" x14ac:dyDescent="0.25">
      <c r="A282" s="38"/>
      <c r="B282" s="37"/>
      <c r="C282" s="38"/>
      <c r="D282" s="38"/>
      <c r="E282" s="28" t="s">
        <v>28</v>
      </c>
      <c r="F282" s="29">
        <v>4964.32</v>
      </c>
      <c r="G282" s="29">
        <v>4964.32</v>
      </c>
      <c r="H282" s="38"/>
      <c r="I282" s="38"/>
      <c r="J282" s="38"/>
      <c r="K282" s="38"/>
      <c r="L282" s="38"/>
    </row>
    <row r="283" spans="1:12" s="7" customFormat="1" ht="55.5" customHeight="1" x14ac:dyDescent="0.25">
      <c r="A283" s="38"/>
      <c r="B283" s="37"/>
      <c r="C283" s="38"/>
      <c r="D283" s="38"/>
      <c r="E283" s="28" t="s">
        <v>25</v>
      </c>
      <c r="F283" s="29">
        <v>54061.48</v>
      </c>
      <c r="G283" s="29">
        <v>54061.48</v>
      </c>
      <c r="H283" s="38"/>
      <c r="I283" s="38"/>
      <c r="J283" s="38"/>
      <c r="K283" s="38"/>
      <c r="L283" s="38"/>
    </row>
    <row r="284" spans="1:12" s="7" customFormat="1" ht="55.5" customHeight="1" x14ac:dyDescent="0.25">
      <c r="A284" s="38"/>
      <c r="B284" s="37"/>
      <c r="C284" s="38"/>
      <c r="D284" s="38"/>
      <c r="E284" s="28" t="s">
        <v>14</v>
      </c>
      <c r="F284" s="29">
        <v>437406.52</v>
      </c>
      <c r="G284" s="29">
        <v>437406.52</v>
      </c>
      <c r="H284" s="38"/>
      <c r="I284" s="38"/>
      <c r="J284" s="38"/>
      <c r="K284" s="38"/>
      <c r="L284" s="38"/>
    </row>
    <row r="285" spans="1:12" s="7" customFormat="1" ht="17.25" customHeight="1" x14ac:dyDescent="0.25">
      <c r="A285" s="38" t="s">
        <v>11</v>
      </c>
      <c r="B285" s="37" t="s">
        <v>497</v>
      </c>
      <c r="C285" s="38" t="s">
        <v>84</v>
      </c>
      <c r="D285" s="38" t="s">
        <v>84</v>
      </c>
      <c r="E285" s="28" t="s">
        <v>27</v>
      </c>
      <c r="F285" s="29">
        <f>SUM(F286:F288)</f>
        <v>0</v>
      </c>
      <c r="G285" s="29">
        <f>SUM(G286:G288)</f>
        <v>0</v>
      </c>
      <c r="H285" s="43" t="s">
        <v>498</v>
      </c>
      <c r="I285" s="43" t="s">
        <v>72</v>
      </c>
      <c r="J285" s="43" t="s">
        <v>115</v>
      </c>
      <c r="K285" s="43">
        <v>0</v>
      </c>
      <c r="L285" s="43">
        <v>0</v>
      </c>
    </row>
    <row r="286" spans="1:12" s="7" customFormat="1" ht="71.25" customHeight="1" x14ac:dyDescent="0.25">
      <c r="A286" s="38"/>
      <c r="B286" s="37"/>
      <c r="C286" s="38"/>
      <c r="D286" s="38"/>
      <c r="E286" s="28" t="s">
        <v>28</v>
      </c>
      <c r="F286" s="29">
        <v>0</v>
      </c>
      <c r="G286" s="29">
        <v>0</v>
      </c>
      <c r="H286" s="47"/>
      <c r="I286" s="47"/>
      <c r="J286" s="47"/>
      <c r="K286" s="47"/>
      <c r="L286" s="47"/>
    </row>
    <row r="287" spans="1:12" s="7" customFormat="1" ht="55.5" customHeight="1" x14ac:dyDescent="0.25">
      <c r="A287" s="38"/>
      <c r="B287" s="37"/>
      <c r="C287" s="38"/>
      <c r="D287" s="38"/>
      <c r="E287" s="28" t="s">
        <v>25</v>
      </c>
      <c r="F287" s="29">
        <v>0</v>
      </c>
      <c r="G287" s="29">
        <v>0</v>
      </c>
      <c r="H287" s="47"/>
      <c r="I287" s="47"/>
      <c r="J287" s="47"/>
      <c r="K287" s="47"/>
      <c r="L287" s="47"/>
    </row>
    <row r="288" spans="1:12" s="7" customFormat="1" ht="55.5" customHeight="1" x14ac:dyDescent="0.25">
      <c r="A288" s="38"/>
      <c r="B288" s="37"/>
      <c r="C288" s="38"/>
      <c r="D288" s="38"/>
      <c r="E288" s="28" t="s">
        <v>14</v>
      </c>
      <c r="F288" s="29">
        <v>0</v>
      </c>
      <c r="G288" s="29">
        <v>0</v>
      </c>
      <c r="H288" s="51"/>
      <c r="I288" s="51"/>
      <c r="J288" s="51"/>
      <c r="K288" s="51"/>
      <c r="L288" s="51"/>
    </row>
    <row r="289" spans="1:12" s="7" customFormat="1" ht="17.25" customHeight="1" x14ac:dyDescent="0.25">
      <c r="A289" s="38" t="s">
        <v>88</v>
      </c>
      <c r="B289" s="25" t="s">
        <v>411</v>
      </c>
      <c r="C289" s="26"/>
      <c r="D289" s="27"/>
      <c r="E289" s="28" t="s">
        <v>27</v>
      </c>
      <c r="F289" s="29">
        <f t="shared" ref="F289:G292" si="24">F293</f>
        <v>13662119.160000002</v>
      </c>
      <c r="G289" s="29">
        <f t="shared" si="24"/>
        <v>12665721.83</v>
      </c>
      <c r="H289" s="38" t="s">
        <v>26</v>
      </c>
      <c r="I289" s="38" t="s">
        <v>26</v>
      </c>
      <c r="J289" s="38" t="s">
        <v>84</v>
      </c>
      <c r="K289" s="38" t="s">
        <v>84</v>
      </c>
      <c r="L289" s="38" t="s">
        <v>84</v>
      </c>
    </row>
    <row r="290" spans="1:12" s="7" customFormat="1" ht="67.5" customHeight="1" x14ac:dyDescent="0.25">
      <c r="A290" s="38"/>
      <c r="B290" s="31"/>
      <c r="C290" s="32"/>
      <c r="D290" s="33"/>
      <c r="E290" s="28" t="s">
        <v>28</v>
      </c>
      <c r="F290" s="29">
        <f t="shared" si="24"/>
        <v>7545439.79</v>
      </c>
      <c r="G290" s="29">
        <f t="shared" si="24"/>
        <v>6549042.46</v>
      </c>
      <c r="H290" s="38"/>
      <c r="I290" s="38"/>
      <c r="J290" s="38"/>
      <c r="K290" s="38"/>
      <c r="L290" s="38"/>
    </row>
    <row r="291" spans="1:12" s="7" customFormat="1" ht="56.25" customHeight="1" x14ac:dyDescent="0.25">
      <c r="A291" s="38"/>
      <c r="B291" s="31"/>
      <c r="C291" s="32"/>
      <c r="D291" s="33"/>
      <c r="E291" s="28" t="s">
        <v>25</v>
      </c>
      <c r="F291" s="29">
        <f t="shared" si="24"/>
        <v>6005229.1200000001</v>
      </c>
      <c r="G291" s="29">
        <f t="shared" si="24"/>
        <v>6005229.1200000001</v>
      </c>
      <c r="H291" s="38"/>
      <c r="I291" s="38"/>
      <c r="J291" s="38"/>
      <c r="K291" s="38"/>
      <c r="L291" s="38"/>
    </row>
    <row r="292" spans="1:12" s="7" customFormat="1" ht="56.25" customHeight="1" x14ac:dyDescent="0.25">
      <c r="A292" s="38"/>
      <c r="B292" s="34"/>
      <c r="C292" s="35"/>
      <c r="D292" s="36"/>
      <c r="E292" s="28" t="s">
        <v>14</v>
      </c>
      <c r="F292" s="29">
        <f t="shared" si="24"/>
        <v>111450.25</v>
      </c>
      <c r="G292" s="29">
        <f t="shared" si="24"/>
        <v>111450.25</v>
      </c>
      <c r="H292" s="38"/>
      <c r="I292" s="38"/>
      <c r="J292" s="38"/>
      <c r="K292" s="38"/>
      <c r="L292" s="38"/>
    </row>
    <row r="293" spans="1:12" s="7" customFormat="1" ht="21" customHeight="1" x14ac:dyDescent="0.25">
      <c r="A293" s="38" t="s">
        <v>45</v>
      </c>
      <c r="B293" s="37" t="s">
        <v>319</v>
      </c>
      <c r="C293" s="38" t="s">
        <v>84</v>
      </c>
      <c r="D293" s="38" t="s">
        <v>554</v>
      </c>
      <c r="E293" s="28" t="s">
        <v>27</v>
      </c>
      <c r="F293" s="29">
        <f t="shared" ref="F293:G295" si="25">F297+F301+F304+F307+F311+F314</f>
        <v>13662119.160000002</v>
      </c>
      <c r="G293" s="29">
        <f t="shared" si="25"/>
        <v>12665721.83</v>
      </c>
      <c r="H293" s="38" t="s">
        <v>26</v>
      </c>
      <c r="I293" s="38" t="s">
        <v>26</v>
      </c>
      <c r="J293" s="38" t="s">
        <v>84</v>
      </c>
      <c r="K293" s="38" t="s">
        <v>84</v>
      </c>
      <c r="L293" s="38" t="s">
        <v>84</v>
      </c>
    </row>
    <row r="294" spans="1:12" s="7" customFormat="1" ht="66.75" customHeight="1" x14ac:dyDescent="0.25">
      <c r="A294" s="38"/>
      <c r="B294" s="37"/>
      <c r="C294" s="38"/>
      <c r="D294" s="38"/>
      <c r="E294" s="28" t="s">
        <v>28</v>
      </c>
      <c r="F294" s="29">
        <f t="shared" si="25"/>
        <v>7545439.79</v>
      </c>
      <c r="G294" s="29">
        <f t="shared" si="25"/>
        <v>6549042.46</v>
      </c>
      <c r="H294" s="38"/>
      <c r="I294" s="38"/>
      <c r="J294" s="38"/>
      <c r="K294" s="38"/>
      <c r="L294" s="38"/>
    </row>
    <row r="295" spans="1:12" s="7" customFormat="1" ht="48" customHeight="1" x14ac:dyDescent="0.25">
      <c r="A295" s="38"/>
      <c r="B295" s="37"/>
      <c r="C295" s="38"/>
      <c r="D295" s="38"/>
      <c r="E295" s="28" t="s">
        <v>25</v>
      </c>
      <c r="F295" s="29">
        <f t="shared" si="25"/>
        <v>6005229.1200000001</v>
      </c>
      <c r="G295" s="29">
        <f t="shared" si="25"/>
        <v>6005229.1200000001</v>
      </c>
      <c r="H295" s="38"/>
      <c r="I295" s="38"/>
      <c r="J295" s="38"/>
      <c r="K295" s="38"/>
      <c r="L295" s="38"/>
    </row>
    <row r="296" spans="1:12" s="7" customFormat="1" ht="50.25" customHeight="1" x14ac:dyDescent="0.25">
      <c r="A296" s="38"/>
      <c r="B296" s="37"/>
      <c r="C296" s="38"/>
      <c r="D296" s="38"/>
      <c r="E296" s="28" t="s">
        <v>14</v>
      </c>
      <c r="F296" s="29">
        <f>F300+F310</f>
        <v>111450.25</v>
      </c>
      <c r="G296" s="29">
        <f>G300+G310</f>
        <v>111450.25</v>
      </c>
      <c r="H296" s="38"/>
      <c r="I296" s="38"/>
      <c r="J296" s="38"/>
      <c r="K296" s="38"/>
      <c r="L296" s="38"/>
    </row>
    <row r="297" spans="1:12" s="7" customFormat="1" ht="23.25" customHeight="1" x14ac:dyDescent="0.25">
      <c r="A297" s="30" t="s">
        <v>46</v>
      </c>
      <c r="B297" s="37" t="s">
        <v>1</v>
      </c>
      <c r="C297" s="38">
        <v>503</v>
      </c>
      <c r="D297" s="38" t="s">
        <v>555</v>
      </c>
      <c r="E297" s="28" t="s">
        <v>27</v>
      </c>
      <c r="F297" s="29">
        <f>SUM(F298:F300)</f>
        <v>2799662.04</v>
      </c>
      <c r="G297" s="29">
        <f>SUM(G298:G300)</f>
        <v>2736533.53</v>
      </c>
      <c r="H297" s="38" t="s">
        <v>116</v>
      </c>
      <c r="I297" s="38" t="s">
        <v>75</v>
      </c>
      <c r="J297" s="38" t="s">
        <v>115</v>
      </c>
      <c r="K297" s="38">
        <v>10845</v>
      </c>
      <c r="L297" s="38">
        <v>10845</v>
      </c>
    </row>
    <row r="298" spans="1:12" s="7" customFormat="1" ht="72.75" customHeight="1" x14ac:dyDescent="0.25">
      <c r="A298" s="30"/>
      <c r="B298" s="37"/>
      <c r="C298" s="38"/>
      <c r="D298" s="38"/>
      <c r="E298" s="28" t="s">
        <v>28</v>
      </c>
      <c r="F298" s="29">
        <v>2799662.04</v>
      </c>
      <c r="G298" s="29">
        <v>2736533.53</v>
      </c>
      <c r="H298" s="38"/>
      <c r="I298" s="38"/>
      <c r="J298" s="38"/>
      <c r="K298" s="38"/>
      <c r="L298" s="38"/>
    </row>
    <row r="299" spans="1:12" s="7" customFormat="1" ht="60.6" customHeight="1" x14ac:dyDescent="0.25">
      <c r="A299" s="30"/>
      <c r="B299" s="37"/>
      <c r="C299" s="38"/>
      <c r="D299" s="38"/>
      <c r="E299" s="28" t="s">
        <v>25</v>
      </c>
      <c r="F299" s="29">
        <v>0</v>
      </c>
      <c r="G299" s="29">
        <v>0</v>
      </c>
      <c r="H299" s="38"/>
      <c r="I299" s="38"/>
      <c r="J299" s="38"/>
      <c r="K299" s="38"/>
      <c r="L299" s="38"/>
    </row>
    <row r="300" spans="1:12" s="7" customFormat="1" ht="54" customHeight="1" x14ac:dyDescent="0.25">
      <c r="A300" s="30"/>
      <c r="B300" s="37"/>
      <c r="C300" s="38"/>
      <c r="D300" s="38"/>
      <c r="E300" s="28" t="s">
        <v>14</v>
      </c>
      <c r="F300" s="29">
        <v>0</v>
      </c>
      <c r="G300" s="29">
        <v>0</v>
      </c>
      <c r="H300" s="38"/>
      <c r="I300" s="38"/>
      <c r="J300" s="38"/>
      <c r="K300" s="38"/>
      <c r="L300" s="38"/>
    </row>
    <row r="301" spans="1:12" s="7" customFormat="1" ht="21" customHeight="1" x14ac:dyDescent="0.25">
      <c r="A301" s="30" t="s">
        <v>13</v>
      </c>
      <c r="B301" s="37" t="s">
        <v>79</v>
      </c>
      <c r="C301" s="38">
        <v>503</v>
      </c>
      <c r="D301" s="38" t="s">
        <v>556</v>
      </c>
      <c r="E301" s="28" t="s">
        <v>27</v>
      </c>
      <c r="F301" s="29">
        <f>SUM(F302:F303)</f>
        <v>1250843.01</v>
      </c>
      <c r="G301" s="29">
        <f>SUM(G302:G303)</f>
        <v>317574.19</v>
      </c>
      <c r="H301" s="43" t="s">
        <v>76</v>
      </c>
      <c r="I301" s="43" t="s">
        <v>77</v>
      </c>
      <c r="J301" s="44" t="s">
        <v>115</v>
      </c>
      <c r="K301" s="43">
        <v>73.38</v>
      </c>
      <c r="L301" s="43">
        <v>73.38</v>
      </c>
    </row>
    <row r="302" spans="1:12" s="7" customFormat="1" ht="69" customHeight="1" x14ac:dyDescent="0.25">
      <c r="A302" s="30"/>
      <c r="B302" s="37"/>
      <c r="C302" s="38"/>
      <c r="D302" s="38"/>
      <c r="E302" s="28" t="s">
        <v>28</v>
      </c>
      <c r="F302" s="29">
        <v>1250843.01</v>
      </c>
      <c r="G302" s="29">
        <v>317574.19</v>
      </c>
      <c r="H302" s="47"/>
      <c r="I302" s="47"/>
      <c r="J302" s="48"/>
      <c r="K302" s="47"/>
      <c r="L302" s="47"/>
    </row>
    <row r="303" spans="1:12" s="7" customFormat="1" ht="54" customHeight="1" x14ac:dyDescent="0.25">
      <c r="A303" s="30"/>
      <c r="B303" s="37"/>
      <c r="C303" s="38"/>
      <c r="D303" s="38"/>
      <c r="E303" s="28" t="s">
        <v>25</v>
      </c>
      <c r="F303" s="29">
        <v>0</v>
      </c>
      <c r="G303" s="29">
        <v>0</v>
      </c>
      <c r="H303" s="47"/>
      <c r="I303" s="47"/>
      <c r="J303" s="48"/>
      <c r="K303" s="47"/>
      <c r="L303" s="47"/>
    </row>
    <row r="304" spans="1:12" s="7" customFormat="1" ht="21" customHeight="1" x14ac:dyDescent="0.25">
      <c r="A304" s="44" t="s">
        <v>15</v>
      </c>
      <c r="B304" s="57" t="s">
        <v>386</v>
      </c>
      <c r="C304" s="43">
        <v>503</v>
      </c>
      <c r="D304" s="43" t="s">
        <v>557</v>
      </c>
      <c r="E304" s="28" t="s">
        <v>27</v>
      </c>
      <c r="F304" s="29">
        <f>SUM(F305:F306)</f>
        <v>9485124.2100000009</v>
      </c>
      <c r="G304" s="29">
        <f>SUM(G305:G306)</f>
        <v>9485124.2100000009</v>
      </c>
      <c r="H304" s="47"/>
      <c r="I304" s="47"/>
      <c r="J304" s="48"/>
      <c r="K304" s="47"/>
      <c r="L304" s="47"/>
    </row>
    <row r="305" spans="1:12" s="7" customFormat="1" ht="71.25" customHeight="1" x14ac:dyDescent="0.25">
      <c r="A305" s="48"/>
      <c r="B305" s="58"/>
      <c r="C305" s="47"/>
      <c r="D305" s="47"/>
      <c r="E305" s="28" t="s">
        <v>28</v>
      </c>
      <c r="F305" s="29">
        <v>3493669.84</v>
      </c>
      <c r="G305" s="29">
        <v>3493669.84</v>
      </c>
      <c r="H305" s="47"/>
      <c r="I305" s="47"/>
      <c r="J305" s="48"/>
      <c r="K305" s="47"/>
      <c r="L305" s="47"/>
    </row>
    <row r="306" spans="1:12" s="7" customFormat="1" ht="54" customHeight="1" x14ac:dyDescent="0.25">
      <c r="A306" s="52"/>
      <c r="B306" s="59"/>
      <c r="C306" s="51"/>
      <c r="D306" s="51"/>
      <c r="E306" s="28" t="s">
        <v>25</v>
      </c>
      <c r="F306" s="29">
        <v>5991454.3700000001</v>
      </c>
      <c r="G306" s="29">
        <v>5991454.3700000001</v>
      </c>
      <c r="H306" s="51"/>
      <c r="I306" s="51"/>
      <c r="J306" s="52"/>
      <c r="K306" s="51"/>
      <c r="L306" s="51"/>
    </row>
    <row r="307" spans="1:12" s="7" customFormat="1" ht="20.25" customHeight="1" x14ac:dyDescent="0.25">
      <c r="A307" s="30" t="s">
        <v>16</v>
      </c>
      <c r="B307" s="37" t="s">
        <v>387</v>
      </c>
      <c r="C307" s="38">
        <v>503</v>
      </c>
      <c r="D307" s="38" t="s">
        <v>558</v>
      </c>
      <c r="E307" s="28" t="s">
        <v>27</v>
      </c>
      <c r="F307" s="29">
        <f>SUM(F308:F310)</f>
        <v>126489.9</v>
      </c>
      <c r="G307" s="29">
        <f>SUM(G308:G310)</f>
        <v>126489.9</v>
      </c>
      <c r="H307" s="38" t="s">
        <v>101</v>
      </c>
      <c r="I307" s="38" t="s">
        <v>72</v>
      </c>
      <c r="J307" s="38" t="s">
        <v>115</v>
      </c>
      <c r="K307" s="38">
        <v>7.3</v>
      </c>
      <c r="L307" s="38">
        <v>7.3</v>
      </c>
    </row>
    <row r="308" spans="1:12" s="7" customFormat="1" ht="71.25" customHeight="1" x14ac:dyDescent="0.25">
      <c r="A308" s="30"/>
      <c r="B308" s="37"/>
      <c r="C308" s="38"/>
      <c r="D308" s="38"/>
      <c r="E308" s="28" t="s">
        <v>28</v>
      </c>
      <c r="F308" s="29">
        <v>1264.9000000000001</v>
      </c>
      <c r="G308" s="29">
        <v>1264.9000000000001</v>
      </c>
      <c r="H308" s="38"/>
      <c r="I308" s="38"/>
      <c r="J308" s="38"/>
      <c r="K308" s="38"/>
      <c r="L308" s="38"/>
    </row>
    <row r="309" spans="1:12" s="7" customFormat="1" ht="54" customHeight="1" x14ac:dyDescent="0.25">
      <c r="A309" s="30"/>
      <c r="B309" s="37"/>
      <c r="C309" s="38"/>
      <c r="D309" s="38"/>
      <c r="E309" s="28" t="s">
        <v>25</v>
      </c>
      <c r="F309" s="29">
        <v>13774.75</v>
      </c>
      <c r="G309" s="29">
        <v>13774.75</v>
      </c>
      <c r="H309" s="38"/>
      <c r="I309" s="38"/>
      <c r="J309" s="38"/>
      <c r="K309" s="38"/>
      <c r="L309" s="38"/>
    </row>
    <row r="310" spans="1:12" s="7" customFormat="1" ht="54" customHeight="1" x14ac:dyDescent="0.25">
      <c r="A310" s="30"/>
      <c r="B310" s="37"/>
      <c r="C310" s="38"/>
      <c r="D310" s="38"/>
      <c r="E310" s="28" t="s">
        <v>14</v>
      </c>
      <c r="F310" s="29">
        <v>111450.25</v>
      </c>
      <c r="G310" s="29">
        <v>111450.25</v>
      </c>
      <c r="H310" s="38"/>
      <c r="I310" s="38"/>
      <c r="J310" s="38"/>
      <c r="K310" s="38"/>
      <c r="L310" s="38"/>
    </row>
    <row r="311" spans="1:12" s="7" customFormat="1" ht="20.25" customHeight="1" x14ac:dyDescent="0.25">
      <c r="A311" s="30" t="s">
        <v>17</v>
      </c>
      <c r="B311" s="37" t="s">
        <v>388</v>
      </c>
      <c r="C311" s="38" t="s">
        <v>84</v>
      </c>
      <c r="D311" s="38" t="s">
        <v>84</v>
      </c>
      <c r="E311" s="28" t="s">
        <v>27</v>
      </c>
      <c r="F311" s="29">
        <f>SUM(F312:F313)</f>
        <v>0</v>
      </c>
      <c r="G311" s="29">
        <f>SUM(G312:G313)</f>
        <v>0</v>
      </c>
      <c r="H311" s="38" t="s">
        <v>117</v>
      </c>
      <c r="I311" s="38" t="s">
        <v>77</v>
      </c>
      <c r="J311" s="38" t="s">
        <v>115</v>
      </c>
      <c r="K311" s="38">
        <v>100</v>
      </c>
      <c r="L311" s="38">
        <v>100</v>
      </c>
    </row>
    <row r="312" spans="1:12" s="7" customFormat="1" ht="66.75" customHeight="1" x14ac:dyDescent="0.25">
      <c r="A312" s="30"/>
      <c r="B312" s="37"/>
      <c r="C312" s="38"/>
      <c r="D312" s="38"/>
      <c r="E312" s="28" t="s">
        <v>28</v>
      </c>
      <c r="F312" s="29">
        <v>0</v>
      </c>
      <c r="G312" s="29">
        <v>0</v>
      </c>
      <c r="H312" s="38"/>
      <c r="I312" s="38"/>
      <c r="J312" s="38"/>
      <c r="K312" s="38"/>
      <c r="L312" s="38"/>
    </row>
    <row r="313" spans="1:12" s="7" customFormat="1" ht="54" customHeight="1" x14ac:dyDescent="0.25">
      <c r="A313" s="30"/>
      <c r="B313" s="37"/>
      <c r="C313" s="38"/>
      <c r="D313" s="38"/>
      <c r="E313" s="28" t="s">
        <v>25</v>
      </c>
      <c r="F313" s="29">
        <v>0</v>
      </c>
      <c r="G313" s="29">
        <v>0</v>
      </c>
      <c r="H313" s="38"/>
      <c r="I313" s="38"/>
      <c r="J313" s="38"/>
      <c r="K313" s="38"/>
      <c r="L313" s="38"/>
    </row>
    <row r="314" spans="1:12" s="7" customFormat="1" ht="16.5" customHeight="1" x14ac:dyDescent="0.25">
      <c r="A314" s="30" t="s">
        <v>499</v>
      </c>
      <c r="B314" s="37" t="s">
        <v>500</v>
      </c>
      <c r="C314" s="38" t="s">
        <v>84</v>
      </c>
      <c r="D314" s="38" t="s">
        <v>84</v>
      </c>
      <c r="E314" s="28" t="s">
        <v>27</v>
      </c>
      <c r="F314" s="29">
        <f>SUM(F315:F316)</f>
        <v>0</v>
      </c>
      <c r="G314" s="29">
        <f>SUM(G315:G316)</f>
        <v>0</v>
      </c>
      <c r="H314" s="38" t="s">
        <v>498</v>
      </c>
      <c r="I314" s="38" t="s">
        <v>72</v>
      </c>
      <c r="J314" s="38" t="s">
        <v>115</v>
      </c>
      <c r="K314" s="38">
        <v>0</v>
      </c>
      <c r="L314" s="38">
        <v>0</v>
      </c>
    </row>
    <row r="315" spans="1:12" s="7" customFormat="1" ht="68.25" customHeight="1" x14ac:dyDescent="0.25">
      <c r="A315" s="30"/>
      <c r="B315" s="37"/>
      <c r="C315" s="38"/>
      <c r="D315" s="38"/>
      <c r="E315" s="28" t="s">
        <v>28</v>
      </c>
      <c r="F315" s="29">
        <v>0</v>
      </c>
      <c r="G315" s="29">
        <v>0</v>
      </c>
      <c r="H315" s="38"/>
      <c r="I315" s="38"/>
      <c r="J315" s="38"/>
      <c r="K315" s="38"/>
      <c r="L315" s="38"/>
    </row>
    <row r="316" spans="1:12" s="7" customFormat="1" ht="54" customHeight="1" x14ac:dyDescent="0.25">
      <c r="A316" s="30"/>
      <c r="B316" s="37"/>
      <c r="C316" s="38"/>
      <c r="D316" s="38"/>
      <c r="E316" s="28" t="s">
        <v>25</v>
      </c>
      <c r="F316" s="29">
        <v>0</v>
      </c>
      <c r="G316" s="29">
        <v>0</v>
      </c>
      <c r="H316" s="38"/>
      <c r="I316" s="38"/>
      <c r="J316" s="38"/>
      <c r="K316" s="38"/>
      <c r="L316" s="38"/>
    </row>
    <row r="317" spans="1:12" s="7" customFormat="1" ht="17.25" customHeight="1" x14ac:dyDescent="0.25">
      <c r="A317" s="30" t="s">
        <v>118</v>
      </c>
      <c r="B317" s="25" t="s">
        <v>320</v>
      </c>
      <c r="C317" s="26"/>
      <c r="D317" s="27"/>
      <c r="E317" s="28" t="s">
        <v>27</v>
      </c>
      <c r="F317" s="29">
        <f t="shared" ref="F317:G320" si="26">F321</f>
        <v>10136162.449999999</v>
      </c>
      <c r="G317" s="29">
        <f t="shared" si="26"/>
        <v>9273693.5</v>
      </c>
      <c r="H317" s="38" t="s">
        <v>26</v>
      </c>
      <c r="I317" s="38" t="s">
        <v>26</v>
      </c>
      <c r="J317" s="38" t="s">
        <v>84</v>
      </c>
      <c r="K317" s="38" t="s">
        <v>84</v>
      </c>
      <c r="L317" s="38" t="s">
        <v>84</v>
      </c>
    </row>
    <row r="318" spans="1:12" s="7" customFormat="1" ht="69.75" customHeight="1" x14ac:dyDescent="0.25">
      <c r="A318" s="30"/>
      <c r="B318" s="31"/>
      <c r="C318" s="32"/>
      <c r="D318" s="33"/>
      <c r="E318" s="28" t="s">
        <v>28</v>
      </c>
      <c r="F318" s="29">
        <f t="shared" si="26"/>
        <v>7589793.4500000002</v>
      </c>
      <c r="G318" s="29">
        <f t="shared" si="26"/>
        <v>6727324.5</v>
      </c>
      <c r="H318" s="38"/>
      <c r="I318" s="38"/>
      <c r="J318" s="38"/>
      <c r="K318" s="38"/>
      <c r="L318" s="38"/>
    </row>
    <row r="319" spans="1:12" s="7" customFormat="1" ht="60.6" customHeight="1" x14ac:dyDescent="0.25">
      <c r="A319" s="30"/>
      <c r="B319" s="31"/>
      <c r="C319" s="32"/>
      <c r="D319" s="33"/>
      <c r="E319" s="28" t="s">
        <v>25</v>
      </c>
      <c r="F319" s="29">
        <f t="shared" si="26"/>
        <v>2546369</v>
      </c>
      <c r="G319" s="29">
        <f t="shared" si="26"/>
        <v>2546369</v>
      </c>
      <c r="H319" s="38"/>
      <c r="I319" s="38"/>
      <c r="J319" s="38"/>
      <c r="K319" s="38"/>
      <c r="L319" s="38"/>
    </row>
    <row r="320" spans="1:12" s="7" customFormat="1" ht="60.6" customHeight="1" x14ac:dyDescent="0.25">
      <c r="A320" s="30"/>
      <c r="B320" s="34"/>
      <c r="C320" s="35"/>
      <c r="D320" s="36"/>
      <c r="E320" s="28" t="s">
        <v>14</v>
      </c>
      <c r="F320" s="29">
        <f t="shared" si="26"/>
        <v>0</v>
      </c>
      <c r="G320" s="29">
        <f t="shared" si="26"/>
        <v>0</v>
      </c>
      <c r="H320" s="38"/>
      <c r="I320" s="38"/>
      <c r="J320" s="38"/>
      <c r="K320" s="38"/>
      <c r="L320" s="38"/>
    </row>
    <row r="321" spans="1:12" s="7" customFormat="1" ht="21" customHeight="1" x14ac:dyDescent="0.25">
      <c r="A321" s="38" t="s">
        <v>47</v>
      </c>
      <c r="B321" s="37" t="s">
        <v>321</v>
      </c>
      <c r="C321" s="38" t="s">
        <v>84</v>
      </c>
      <c r="D321" s="38" t="s">
        <v>559</v>
      </c>
      <c r="E321" s="28" t="s">
        <v>27</v>
      </c>
      <c r="F321" s="29">
        <f t="shared" ref="F321:G323" si="27">F325+F328+F331+F334+F337+F341</f>
        <v>10136162.449999999</v>
      </c>
      <c r="G321" s="29">
        <f t="shared" si="27"/>
        <v>9273693.5</v>
      </c>
      <c r="H321" s="38" t="s">
        <v>26</v>
      </c>
      <c r="I321" s="38" t="s">
        <v>26</v>
      </c>
      <c r="J321" s="38" t="s">
        <v>84</v>
      </c>
      <c r="K321" s="38" t="s">
        <v>84</v>
      </c>
      <c r="L321" s="38" t="s">
        <v>84</v>
      </c>
    </row>
    <row r="322" spans="1:12" s="7" customFormat="1" ht="66" customHeight="1" x14ac:dyDescent="0.25">
      <c r="A322" s="38"/>
      <c r="B322" s="37"/>
      <c r="C322" s="38"/>
      <c r="D322" s="38"/>
      <c r="E322" s="28" t="s">
        <v>28</v>
      </c>
      <c r="F322" s="29">
        <f t="shared" si="27"/>
        <v>7589793.4500000002</v>
      </c>
      <c r="G322" s="29">
        <f t="shared" si="27"/>
        <v>6727324.5</v>
      </c>
      <c r="H322" s="38"/>
      <c r="I322" s="38"/>
      <c r="J322" s="38"/>
      <c r="K322" s="38"/>
      <c r="L322" s="38"/>
    </row>
    <row r="323" spans="1:12" s="7" customFormat="1" ht="56.25" customHeight="1" x14ac:dyDescent="0.25">
      <c r="A323" s="38"/>
      <c r="B323" s="37"/>
      <c r="C323" s="38"/>
      <c r="D323" s="38"/>
      <c r="E323" s="28" t="s">
        <v>25</v>
      </c>
      <c r="F323" s="29">
        <f t="shared" si="27"/>
        <v>2546369</v>
      </c>
      <c r="G323" s="29">
        <f t="shared" si="27"/>
        <v>2546369</v>
      </c>
      <c r="H323" s="38"/>
      <c r="I323" s="38"/>
      <c r="J323" s="38"/>
      <c r="K323" s="38"/>
      <c r="L323" s="38"/>
    </row>
    <row r="324" spans="1:12" s="7" customFormat="1" ht="56.25" customHeight="1" x14ac:dyDescent="0.25">
      <c r="A324" s="38"/>
      <c r="B324" s="37"/>
      <c r="C324" s="38"/>
      <c r="D324" s="38"/>
      <c r="E324" s="28" t="s">
        <v>14</v>
      </c>
      <c r="F324" s="29">
        <f>F340</f>
        <v>0</v>
      </c>
      <c r="G324" s="29">
        <f>G340</f>
        <v>0</v>
      </c>
      <c r="H324" s="38"/>
      <c r="I324" s="38"/>
      <c r="J324" s="38"/>
      <c r="K324" s="38"/>
      <c r="L324" s="38"/>
    </row>
    <row r="325" spans="1:12" s="7" customFormat="1" ht="19.5" customHeight="1" x14ac:dyDescent="0.25">
      <c r="A325" s="30" t="s">
        <v>48</v>
      </c>
      <c r="B325" s="39" t="s">
        <v>2</v>
      </c>
      <c r="C325" s="38">
        <v>503</v>
      </c>
      <c r="D325" s="38" t="s">
        <v>560</v>
      </c>
      <c r="E325" s="28" t="s">
        <v>27</v>
      </c>
      <c r="F325" s="29">
        <f>SUM(F326:F327)</f>
        <v>854725.72</v>
      </c>
      <c r="G325" s="29">
        <f>SUM(G326:G327)</f>
        <v>849837.22</v>
      </c>
      <c r="H325" s="38" t="s">
        <v>119</v>
      </c>
      <c r="I325" s="38" t="s">
        <v>75</v>
      </c>
      <c r="J325" s="38" t="s">
        <v>115</v>
      </c>
      <c r="K325" s="38">
        <v>148</v>
      </c>
      <c r="L325" s="38">
        <v>148</v>
      </c>
    </row>
    <row r="326" spans="1:12" s="7" customFormat="1" ht="76.5" customHeight="1" x14ac:dyDescent="0.25">
      <c r="A326" s="30"/>
      <c r="B326" s="39"/>
      <c r="C326" s="38"/>
      <c r="D326" s="38"/>
      <c r="E326" s="28" t="s">
        <v>28</v>
      </c>
      <c r="F326" s="29">
        <v>854725.72</v>
      </c>
      <c r="G326" s="29">
        <v>849837.22</v>
      </c>
      <c r="H326" s="38"/>
      <c r="I326" s="38"/>
      <c r="J326" s="38"/>
      <c r="K326" s="38"/>
      <c r="L326" s="38"/>
    </row>
    <row r="327" spans="1:12" s="7" customFormat="1" ht="48.75" customHeight="1" x14ac:dyDescent="0.25">
      <c r="A327" s="30"/>
      <c r="B327" s="39"/>
      <c r="C327" s="38"/>
      <c r="D327" s="38"/>
      <c r="E327" s="28" t="s">
        <v>25</v>
      </c>
      <c r="F327" s="29">
        <v>0</v>
      </c>
      <c r="G327" s="29">
        <v>0</v>
      </c>
      <c r="H327" s="38"/>
      <c r="I327" s="38"/>
      <c r="J327" s="38"/>
      <c r="K327" s="38"/>
      <c r="L327" s="38"/>
    </row>
    <row r="328" spans="1:12" s="7" customFormat="1" ht="17.25" customHeight="1" x14ac:dyDescent="0.25">
      <c r="A328" s="30" t="s">
        <v>97</v>
      </c>
      <c r="B328" s="37" t="s">
        <v>79</v>
      </c>
      <c r="C328" s="38">
        <v>503</v>
      </c>
      <c r="D328" s="38" t="s">
        <v>561</v>
      </c>
      <c r="E328" s="28" t="s">
        <v>27</v>
      </c>
      <c r="F328" s="29">
        <f>SUM(F329:F330)</f>
        <v>3867970.73</v>
      </c>
      <c r="G328" s="29">
        <f>SUM(G329:G330)</f>
        <v>3010390.28</v>
      </c>
      <c r="H328" s="43" t="s">
        <v>367</v>
      </c>
      <c r="I328" s="43" t="s">
        <v>77</v>
      </c>
      <c r="J328" s="43" t="s">
        <v>115</v>
      </c>
      <c r="K328" s="43">
        <v>100</v>
      </c>
      <c r="L328" s="43">
        <v>100</v>
      </c>
    </row>
    <row r="329" spans="1:12" s="7" customFormat="1" ht="69" customHeight="1" x14ac:dyDescent="0.25">
      <c r="A329" s="30"/>
      <c r="B329" s="37"/>
      <c r="C329" s="38"/>
      <c r="D329" s="38"/>
      <c r="E329" s="28" t="s">
        <v>28</v>
      </c>
      <c r="F329" s="29">
        <v>3867970.73</v>
      </c>
      <c r="G329" s="29">
        <v>3010390.28</v>
      </c>
      <c r="H329" s="51"/>
      <c r="I329" s="51"/>
      <c r="J329" s="51"/>
      <c r="K329" s="51"/>
      <c r="L329" s="51"/>
    </row>
    <row r="330" spans="1:12" s="7" customFormat="1" ht="51.75" customHeight="1" x14ac:dyDescent="0.25">
      <c r="A330" s="30"/>
      <c r="B330" s="37"/>
      <c r="C330" s="38"/>
      <c r="D330" s="38"/>
      <c r="E330" s="28" t="s">
        <v>25</v>
      </c>
      <c r="F330" s="29">
        <v>0</v>
      </c>
      <c r="G330" s="29">
        <v>0</v>
      </c>
      <c r="H330" s="43" t="s">
        <v>78</v>
      </c>
      <c r="I330" s="43" t="s">
        <v>77</v>
      </c>
      <c r="J330" s="43" t="s">
        <v>115</v>
      </c>
      <c r="K330" s="43">
        <v>92.31</v>
      </c>
      <c r="L330" s="43">
        <v>92.31</v>
      </c>
    </row>
    <row r="331" spans="1:12" s="7" customFormat="1" ht="19.5" customHeight="1" x14ac:dyDescent="0.25">
      <c r="A331" s="44" t="s">
        <v>102</v>
      </c>
      <c r="B331" s="57" t="s">
        <v>386</v>
      </c>
      <c r="C331" s="43">
        <v>503</v>
      </c>
      <c r="D331" s="43" t="s">
        <v>562</v>
      </c>
      <c r="E331" s="28" t="s">
        <v>27</v>
      </c>
      <c r="F331" s="29">
        <f>SUM(F332:F333)</f>
        <v>4841875</v>
      </c>
      <c r="G331" s="29">
        <f>SUM(G332:G333)</f>
        <v>4841875</v>
      </c>
      <c r="H331" s="47"/>
      <c r="I331" s="47"/>
      <c r="J331" s="47"/>
      <c r="K331" s="47"/>
      <c r="L331" s="47"/>
    </row>
    <row r="332" spans="1:12" s="7" customFormat="1" ht="69.75" customHeight="1" x14ac:dyDescent="0.25">
      <c r="A332" s="48"/>
      <c r="B332" s="58"/>
      <c r="C332" s="47"/>
      <c r="D332" s="47"/>
      <c r="E332" s="28" t="s">
        <v>28</v>
      </c>
      <c r="F332" s="29">
        <v>2859698</v>
      </c>
      <c r="G332" s="29">
        <v>2859698</v>
      </c>
      <c r="H332" s="47"/>
      <c r="I332" s="47"/>
      <c r="J332" s="47"/>
      <c r="K332" s="47"/>
      <c r="L332" s="47"/>
    </row>
    <row r="333" spans="1:12" s="7" customFormat="1" ht="59.25" customHeight="1" x14ac:dyDescent="0.25">
      <c r="A333" s="52"/>
      <c r="B333" s="59"/>
      <c r="C333" s="51"/>
      <c r="D333" s="51"/>
      <c r="E333" s="28" t="s">
        <v>25</v>
      </c>
      <c r="F333" s="29">
        <v>1982177</v>
      </c>
      <c r="G333" s="29">
        <v>1982177</v>
      </c>
      <c r="H333" s="51"/>
      <c r="I333" s="51"/>
      <c r="J333" s="51"/>
      <c r="K333" s="51"/>
      <c r="L333" s="51"/>
    </row>
    <row r="334" spans="1:12" s="7" customFormat="1" ht="18.75" customHeight="1" x14ac:dyDescent="0.25">
      <c r="A334" s="30" t="s">
        <v>113</v>
      </c>
      <c r="B334" s="37" t="s">
        <v>389</v>
      </c>
      <c r="C334" s="38">
        <v>503</v>
      </c>
      <c r="D334" s="38" t="s">
        <v>563</v>
      </c>
      <c r="E334" s="28" t="s">
        <v>27</v>
      </c>
      <c r="F334" s="29">
        <f>SUM(F335:F336)</f>
        <v>569891</v>
      </c>
      <c r="G334" s="29">
        <f>SUM(G335:G336)</f>
        <v>569891</v>
      </c>
      <c r="H334" s="43" t="s">
        <v>367</v>
      </c>
      <c r="I334" s="43" t="s">
        <v>77</v>
      </c>
      <c r="J334" s="43" t="s">
        <v>115</v>
      </c>
      <c r="K334" s="43">
        <v>100</v>
      </c>
      <c r="L334" s="43">
        <v>100</v>
      </c>
    </row>
    <row r="335" spans="1:12" s="7" customFormat="1" ht="65.25" customHeight="1" x14ac:dyDescent="0.25">
      <c r="A335" s="30"/>
      <c r="B335" s="37"/>
      <c r="C335" s="38"/>
      <c r="D335" s="38"/>
      <c r="E335" s="28" t="s">
        <v>28</v>
      </c>
      <c r="F335" s="29">
        <v>5699</v>
      </c>
      <c r="G335" s="29">
        <v>5699</v>
      </c>
      <c r="H335" s="47"/>
      <c r="I335" s="47"/>
      <c r="J335" s="47"/>
      <c r="K335" s="47"/>
      <c r="L335" s="47"/>
    </row>
    <row r="336" spans="1:12" s="7" customFormat="1" ht="56.25" customHeight="1" x14ac:dyDescent="0.25">
      <c r="A336" s="30"/>
      <c r="B336" s="37"/>
      <c r="C336" s="38"/>
      <c r="D336" s="38"/>
      <c r="E336" s="28" t="s">
        <v>25</v>
      </c>
      <c r="F336" s="29">
        <v>564192</v>
      </c>
      <c r="G336" s="29">
        <v>564192</v>
      </c>
      <c r="H336" s="51"/>
      <c r="I336" s="51"/>
      <c r="J336" s="51"/>
      <c r="K336" s="51"/>
      <c r="L336" s="51"/>
    </row>
    <row r="337" spans="1:12" s="7" customFormat="1" ht="20.25" customHeight="1" x14ac:dyDescent="0.25">
      <c r="A337" s="30" t="s">
        <v>108</v>
      </c>
      <c r="B337" s="37" t="s">
        <v>390</v>
      </c>
      <c r="C337" s="38" t="s">
        <v>84</v>
      </c>
      <c r="D337" s="38" t="s">
        <v>84</v>
      </c>
      <c r="E337" s="28" t="s">
        <v>27</v>
      </c>
      <c r="F337" s="29">
        <f>SUM(F338:F340)</f>
        <v>0</v>
      </c>
      <c r="G337" s="29">
        <f>SUM(G338:G340)</f>
        <v>0</v>
      </c>
      <c r="H337" s="53" t="s">
        <v>120</v>
      </c>
      <c r="I337" s="38" t="s">
        <v>72</v>
      </c>
      <c r="J337" s="38" t="s">
        <v>115</v>
      </c>
      <c r="K337" s="38">
        <v>0</v>
      </c>
      <c r="L337" s="38">
        <v>0</v>
      </c>
    </row>
    <row r="338" spans="1:12" s="7" customFormat="1" ht="67.5" customHeight="1" x14ac:dyDescent="0.25">
      <c r="A338" s="30"/>
      <c r="B338" s="37"/>
      <c r="C338" s="38"/>
      <c r="D338" s="38"/>
      <c r="E338" s="28" t="s">
        <v>28</v>
      </c>
      <c r="F338" s="29">
        <v>0</v>
      </c>
      <c r="G338" s="29">
        <v>0</v>
      </c>
      <c r="H338" s="53"/>
      <c r="I338" s="38"/>
      <c r="J338" s="38"/>
      <c r="K338" s="38"/>
      <c r="L338" s="38"/>
    </row>
    <row r="339" spans="1:12" s="7" customFormat="1" ht="48.75" customHeight="1" x14ac:dyDescent="0.25">
      <c r="A339" s="30"/>
      <c r="B339" s="37"/>
      <c r="C339" s="38"/>
      <c r="D339" s="38"/>
      <c r="E339" s="28" t="s">
        <v>25</v>
      </c>
      <c r="F339" s="29">
        <v>0</v>
      </c>
      <c r="G339" s="29">
        <v>0</v>
      </c>
      <c r="H339" s="53"/>
      <c r="I339" s="38"/>
      <c r="J339" s="38"/>
      <c r="K339" s="38"/>
      <c r="L339" s="38"/>
    </row>
    <row r="340" spans="1:12" s="7" customFormat="1" ht="52.5" customHeight="1" x14ac:dyDescent="0.25">
      <c r="A340" s="30"/>
      <c r="B340" s="37"/>
      <c r="C340" s="38"/>
      <c r="D340" s="38"/>
      <c r="E340" s="28" t="s">
        <v>14</v>
      </c>
      <c r="F340" s="29">
        <v>0</v>
      </c>
      <c r="G340" s="29">
        <v>0</v>
      </c>
      <c r="H340" s="53"/>
      <c r="I340" s="38"/>
      <c r="J340" s="38"/>
      <c r="K340" s="38"/>
      <c r="L340" s="38"/>
    </row>
    <row r="341" spans="1:12" s="7" customFormat="1" ht="18.75" customHeight="1" x14ac:dyDescent="0.25">
      <c r="A341" s="30" t="s">
        <v>501</v>
      </c>
      <c r="B341" s="37" t="s">
        <v>502</v>
      </c>
      <c r="C341" s="38">
        <v>503</v>
      </c>
      <c r="D341" s="38" t="s">
        <v>564</v>
      </c>
      <c r="E341" s="28" t="s">
        <v>27</v>
      </c>
      <c r="F341" s="29">
        <f>SUM(F342:F343)</f>
        <v>1700</v>
      </c>
      <c r="G341" s="29">
        <f>SUM(G342:G343)</f>
        <v>1700</v>
      </c>
      <c r="H341" s="54" t="s">
        <v>498</v>
      </c>
      <c r="I341" s="43" t="s">
        <v>72</v>
      </c>
      <c r="J341" s="43" t="s">
        <v>115</v>
      </c>
      <c r="K341" s="43">
        <v>0</v>
      </c>
      <c r="L341" s="43">
        <v>0</v>
      </c>
    </row>
    <row r="342" spans="1:12" s="7" customFormat="1" ht="63.75" customHeight="1" x14ac:dyDescent="0.25">
      <c r="A342" s="30"/>
      <c r="B342" s="37"/>
      <c r="C342" s="38"/>
      <c r="D342" s="38"/>
      <c r="E342" s="28" t="s">
        <v>28</v>
      </c>
      <c r="F342" s="29">
        <v>1700</v>
      </c>
      <c r="G342" s="29">
        <v>1700</v>
      </c>
      <c r="H342" s="55"/>
      <c r="I342" s="47"/>
      <c r="J342" s="47"/>
      <c r="K342" s="47"/>
      <c r="L342" s="47"/>
    </row>
    <row r="343" spans="1:12" s="7" customFormat="1" ht="52.5" customHeight="1" x14ac:dyDescent="0.25">
      <c r="A343" s="30"/>
      <c r="B343" s="37"/>
      <c r="C343" s="38"/>
      <c r="D343" s="38"/>
      <c r="E343" s="28" t="s">
        <v>25</v>
      </c>
      <c r="F343" s="29">
        <v>0</v>
      </c>
      <c r="G343" s="29">
        <v>0</v>
      </c>
      <c r="H343" s="56"/>
      <c r="I343" s="51"/>
      <c r="J343" s="51"/>
      <c r="K343" s="51"/>
      <c r="L343" s="51"/>
    </row>
    <row r="344" spans="1:12" s="7" customFormat="1" ht="19.5" customHeight="1" x14ac:dyDescent="0.25">
      <c r="A344" s="30" t="s">
        <v>121</v>
      </c>
      <c r="B344" s="25" t="s">
        <v>322</v>
      </c>
      <c r="C344" s="26"/>
      <c r="D344" s="27"/>
      <c r="E344" s="28" t="s">
        <v>27</v>
      </c>
      <c r="F344" s="29">
        <f t="shared" ref="F344:G347" si="28">F348</f>
        <v>4876877.87</v>
      </c>
      <c r="G344" s="29">
        <f t="shared" si="28"/>
        <v>4436799.8800000008</v>
      </c>
      <c r="H344" s="38" t="s">
        <v>26</v>
      </c>
      <c r="I344" s="38" t="s">
        <v>26</v>
      </c>
      <c r="J344" s="38" t="s">
        <v>84</v>
      </c>
      <c r="K344" s="38" t="s">
        <v>84</v>
      </c>
      <c r="L344" s="38" t="s">
        <v>84</v>
      </c>
    </row>
    <row r="345" spans="1:12" s="7" customFormat="1" ht="67.5" customHeight="1" x14ac:dyDescent="0.25">
      <c r="A345" s="30"/>
      <c r="B345" s="31"/>
      <c r="C345" s="32"/>
      <c r="D345" s="33"/>
      <c r="E345" s="28" t="s">
        <v>28</v>
      </c>
      <c r="F345" s="29">
        <f t="shared" si="28"/>
        <v>2536616.19</v>
      </c>
      <c r="G345" s="29">
        <f t="shared" si="28"/>
        <v>2096538.2</v>
      </c>
      <c r="H345" s="38"/>
      <c r="I345" s="38"/>
      <c r="J345" s="38"/>
      <c r="K345" s="38"/>
      <c r="L345" s="38"/>
    </row>
    <row r="346" spans="1:12" s="7" customFormat="1" ht="48.75" customHeight="1" x14ac:dyDescent="0.25">
      <c r="A346" s="30"/>
      <c r="B346" s="31"/>
      <c r="C346" s="32"/>
      <c r="D346" s="33"/>
      <c r="E346" s="28" t="s">
        <v>25</v>
      </c>
      <c r="F346" s="29">
        <f t="shared" si="28"/>
        <v>2340261.6800000002</v>
      </c>
      <c r="G346" s="29">
        <f t="shared" si="28"/>
        <v>2340261.6800000002</v>
      </c>
      <c r="H346" s="38"/>
      <c r="I346" s="38"/>
      <c r="J346" s="38"/>
      <c r="K346" s="38"/>
      <c r="L346" s="38"/>
    </row>
    <row r="347" spans="1:12" s="7" customFormat="1" ht="48.75" customHeight="1" x14ac:dyDescent="0.25">
      <c r="A347" s="30"/>
      <c r="B347" s="34"/>
      <c r="C347" s="35"/>
      <c r="D347" s="36"/>
      <c r="E347" s="28" t="s">
        <v>14</v>
      </c>
      <c r="F347" s="29">
        <f t="shared" si="28"/>
        <v>0</v>
      </c>
      <c r="G347" s="29">
        <f t="shared" si="28"/>
        <v>0</v>
      </c>
      <c r="H347" s="38"/>
      <c r="I347" s="38"/>
      <c r="J347" s="38"/>
      <c r="K347" s="38"/>
      <c r="L347" s="38"/>
    </row>
    <row r="348" spans="1:12" s="7" customFormat="1" ht="18.75" customHeight="1" x14ac:dyDescent="0.25">
      <c r="A348" s="38" t="s">
        <v>49</v>
      </c>
      <c r="B348" s="37" t="s">
        <v>323</v>
      </c>
      <c r="C348" s="38" t="s">
        <v>84</v>
      </c>
      <c r="D348" s="38" t="s">
        <v>565</v>
      </c>
      <c r="E348" s="28" t="s">
        <v>27</v>
      </c>
      <c r="F348" s="29">
        <f t="shared" ref="F348:G350" si="29">F352+F356+F360+F364+F367</f>
        <v>4876877.87</v>
      </c>
      <c r="G348" s="29">
        <f t="shared" si="29"/>
        <v>4436799.8800000008</v>
      </c>
      <c r="H348" s="38" t="s">
        <v>26</v>
      </c>
      <c r="I348" s="38" t="s">
        <v>26</v>
      </c>
      <c r="J348" s="38" t="s">
        <v>84</v>
      </c>
      <c r="K348" s="38" t="s">
        <v>84</v>
      </c>
      <c r="L348" s="38" t="s">
        <v>84</v>
      </c>
    </row>
    <row r="349" spans="1:12" s="7" customFormat="1" ht="68.25" customHeight="1" x14ac:dyDescent="0.25">
      <c r="A349" s="38"/>
      <c r="B349" s="37"/>
      <c r="C349" s="38"/>
      <c r="D349" s="38"/>
      <c r="E349" s="28" t="s">
        <v>28</v>
      </c>
      <c r="F349" s="29">
        <f t="shared" si="29"/>
        <v>2536616.19</v>
      </c>
      <c r="G349" s="29">
        <f t="shared" si="29"/>
        <v>2096538.2</v>
      </c>
      <c r="H349" s="38"/>
      <c r="I349" s="38"/>
      <c r="J349" s="38"/>
      <c r="K349" s="38"/>
      <c r="L349" s="38"/>
    </row>
    <row r="350" spans="1:12" s="7" customFormat="1" ht="51" customHeight="1" x14ac:dyDescent="0.25">
      <c r="A350" s="38"/>
      <c r="B350" s="37"/>
      <c r="C350" s="38"/>
      <c r="D350" s="38"/>
      <c r="E350" s="28" t="s">
        <v>25</v>
      </c>
      <c r="F350" s="29">
        <f t="shared" si="29"/>
        <v>2340261.6800000002</v>
      </c>
      <c r="G350" s="29">
        <f t="shared" si="29"/>
        <v>2340261.6800000002</v>
      </c>
      <c r="H350" s="38"/>
      <c r="I350" s="38"/>
      <c r="J350" s="38"/>
      <c r="K350" s="38"/>
      <c r="L350" s="38"/>
    </row>
    <row r="351" spans="1:12" s="7" customFormat="1" ht="51" customHeight="1" x14ac:dyDescent="0.25">
      <c r="A351" s="38"/>
      <c r="B351" s="37"/>
      <c r="C351" s="38"/>
      <c r="D351" s="38"/>
      <c r="E351" s="28" t="s">
        <v>14</v>
      </c>
      <c r="F351" s="29">
        <f>F355+F359+F363</f>
        <v>0</v>
      </c>
      <c r="G351" s="29">
        <f>G355+G359+G363</f>
        <v>0</v>
      </c>
      <c r="H351" s="38"/>
      <c r="I351" s="38"/>
      <c r="J351" s="38"/>
      <c r="K351" s="38"/>
      <c r="L351" s="38"/>
    </row>
    <row r="352" spans="1:12" s="7" customFormat="1" ht="20.25" customHeight="1" x14ac:dyDescent="0.25">
      <c r="A352" s="30" t="s">
        <v>50</v>
      </c>
      <c r="B352" s="37" t="s">
        <v>3</v>
      </c>
      <c r="C352" s="38">
        <v>503</v>
      </c>
      <c r="D352" s="38" t="s">
        <v>566</v>
      </c>
      <c r="E352" s="28" t="s">
        <v>27</v>
      </c>
      <c r="F352" s="29">
        <f>SUM(F353:F355)</f>
        <v>823250.81</v>
      </c>
      <c r="G352" s="29">
        <f>SUM(G353:G355)</f>
        <v>820920.86</v>
      </c>
      <c r="H352" s="38" t="s">
        <v>122</v>
      </c>
      <c r="I352" s="38" t="s">
        <v>72</v>
      </c>
      <c r="J352" s="38" t="s">
        <v>115</v>
      </c>
      <c r="K352" s="38">
        <v>1023</v>
      </c>
      <c r="L352" s="38">
        <v>1023</v>
      </c>
    </row>
    <row r="353" spans="1:12" s="7" customFormat="1" ht="66" customHeight="1" x14ac:dyDescent="0.25">
      <c r="A353" s="30"/>
      <c r="B353" s="37"/>
      <c r="C353" s="38"/>
      <c r="D353" s="38"/>
      <c r="E353" s="28" t="s">
        <v>28</v>
      </c>
      <c r="F353" s="29">
        <v>823250.81</v>
      </c>
      <c r="G353" s="29">
        <v>820920.86</v>
      </c>
      <c r="H353" s="38"/>
      <c r="I353" s="38"/>
      <c r="J353" s="38"/>
      <c r="K353" s="38"/>
      <c r="L353" s="38"/>
    </row>
    <row r="354" spans="1:12" s="7" customFormat="1" ht="48.75" customHeight="1" x14ac:dyDescent="0.25">
      <c r="A354" s="30"/>
      <c r="B354" s="37"/>
      <c r="C354" s="38"/>
      <c r="D354" s="38"/>
      <c r="E354" s="28" t="s">
        <v>25</v>
      </c>
      <c r="F354" s="29">
        <v>0</v>
      </c>
      <c r="G354" s="29">
        <v>0</v>
      </c>
      <c r="H354" s="38"/>
      <c r="I354" s="38"/>
      <c r="J354" s="38"/>
      <c r="K354" s="38"/>
      <c r="L354" s="38"/>
    </row>
    <row r="355" spans="1:12" s="7" customFormat="1" ht="52.5" customHeight="1" x14ac:dyDescent="0.25">
      <c r="A355" s="30"/>
      <c r="B355" s="37"/>
      <c r="C355" s="38"/>
      <c r="D355" s="38"/>
      <c r="E355" s="28" t="s">
        <v>14</v>
      </c>
      <c r="F355" s="29">
        <v>0</v>
      </c>
      <c r="G355" s="29">
        <v>0</v>
      </c>
      <c r="H355" s="38"/>
      <c r="I355" s="38"/>
      <c r="J355" s="38"/>
      <c r="K355" s="38"/>
      <c r="L355" s="38"/>
    </row>
    <row r="356" spans="1:12" s="7" customFormat="1" ht="18.75" customHeight="1" x14ac:dyDescent="0.25">
      <c r="A356" s="30" t="s">
        <v>80</v>
      </c>
      <c r="B356" s="39" t="s">
        <v>79</v>
      </c>
      <c r="C356" s="38">
        <v>503</v>
      </c>
      <c r="D356" s="38" t="s">
        <v>567</v>
      </c>
      <c r="E356" s="28" t="s">
        <v>27</v>
      </c>
      <c r="F356" s="29">
        <f>SUM(F357:F359)</f>
        <v>497224.7</v>
      </c>
      <c r="G356" s="29">
        <f>SUM(G357:G359)</f>
        <v>59476.66</v>
      </c>
      <c r="H356" s="43" t="s">
        <v>76</v>
      </c>
      <c r="I356" s="43" t="s">
        <v>77</v>
      </c>
      <c r="J356" s="43" t="s">
        <v>115</v>
      </c>
      <c r="K356" s="43">
        <v>73.38</v>
      </c>
      <c r="L356" s="43">
        <v>73.38</v>
      </c>
    </row>
    <row r="357" spans="1:12" s="7" customFormat="1" ht="72" customHeight="1" x14ac:dyDescent="0.25">
      <c r="A357" s="30"/>
      <c r="B357" s="39"/>
      <c r="C357" s="38"/>
      <c r="D357" s="38"/>
      <c r="E357" s="28" t="s">
        <v>28</v>
      </c>
      <c r="F357" s="29">
        <v>497224.7</v>
      </c>
      <c r="G357" s="29">
        <v>59476.66</v>
      </c>
      <c r="H357" s="47"/>
      <c r="I357" s="47"/>
      <c r="J357" s="47"/>
      <c r="K357" s="47"/>
      <c r="L357" s="47"/>
    </row>
    <row r="358" spans="1:12" s="7" customFormat="1" ht="52.5" customHeight="1" x14ac:dyDescent="0.25">
      <c r="A358" s="30"/>
      <c r="B358" s="39"/>
      <c r="C358" s="38"/>
      <c r="D358" s="38"/>
      <c r="E358" s="28" t="s">
        <v>25</v>
      </c>
      <c r="F358" s="29">
        <v>0</v>
      </c>
      <c r="G358" s="29">
        <v>0</v>
      </c>
      <c r="H358" s="47"/>
      <c r="I358" s="47"/>
      <c r="J358" s="47"/>
      <c r="K358" s="47"/>
      <c r="L358" s="47"/>
    </row>
    <row r="359" spans="1:12" s="7" customFormat="1" ht="52.5" customHeight="1" x14ac:dyDescent="0.25">
      <c r="A359" s="30"/>
      <c r="B359" s="39"/>
      <c r="C359" s="38"/>
      <c r="D359" s="38"/>
      <c r="E359" s="28" t="s">
        <v>14</v>
      </c>
      <c r="F359" s="29">
        <v>0</v>
      </c>
      <c r="G359" s="29">
        <v>0</v>
      </c>
      <c r="H359" s="47"/>
      <c r="I359" s="47"/>
      <c r="J359" s="47"/>
      <c r="K359" s="47"/>
      <c r="L359" s="47"/>
    </row>
    <row r="360" spans="1:12" s="7" customFormat="1" ht="18.75" customHeight="1" x14ac:dyDescent="0.25">
      <c r="A360" s="44" t="s">
        <v>82</v>
      </c>
      <c r="B360" s="57" t="s">
        <v>386</v>
      </c>
      <c r="C360" s="43">
        <v>503</v>
      </c>
      <c r="D360" s="43" t="s">
        <v>568</v>
      </c>
      <c r="E360" s="28" t="s">
        <v>27</v>
      </c>
      <c r="F360" s="29">
        <f>SUM(F361:F363)</f>
        <v>3556402.3600000003</v>
      </c>
      <c r="G360" s="29">
        <f>SUM(G361:G363)</f>
        <v>3556402.3600000003</v>
      </c>
      <c r="H360" s="47"/>
      <c r="I360" s="47"/>
      <c r="J360" s="47"/>
      <c r="K360" s="47"/>
      <c r="L360" s="47"/>
    </row>
    <row r="361" spans="1:12" s="7" customFormat="1" ht="64.5" customHeight="1" x14ac:dyDescent="0.25">
      <c r="A361" s="48"/>
      <c r="B361" s="58"/>
      <c r="C361" s="47"/>
      <c r="D361" s="47"/>
      <c r="E361" s="28" t="s">
        <v>28</v>
      </c>
      <c r="F361" s="29">
        <v>1216140.68</v>
      </c>
      <c r="G361" s="29">
        <v>1216140.68</v>
      </c>
      <c r="H361" s="47"/>
      <c r="I361" s="47"/>
      <c r="J361" s="47"/>
      <c r="K361" s="47"/>
      <c r="L361" s="47"/>
    </row>
    <row r="362" spans="1:12" s="7" customFormat="1" ht="52.5" customHeight="1" x14ac:dyDescent="0.25">
      <c r="A362" s="48"/>
      <c r="B362" s="58"/>
      <c r="C362" s="47"/>
      <c r="D362" s="47"/>
      <c r="E362" s="28" t="s">
        <v>25</v>
      </c>
      <c r="F362" s="29">
        <v>2340261.6800000002</v>
      </c>
      <c r="G362" s="29">
        <v>2340261.6800000002</v>
      </c>
      <c r="H362" s="47"/>
      <c r="I362" s="47"/>
      <c r="J362" s="47"/>
      <c r="K362" s="47"/>
      <c r="L362" s="47"/>
    </row>
    <row r="363" spans="1:12" s="7" customFormat="1" ht="52.5" customHeight="1" x14ac:dyDescent="0.25">
      <c r="A363" s="52"/>
      <c r="B363" s="59"/>
      <c r="C363" s="51"/>
      <c r="D363" s="51"/>
      <c r="E363" s="28" t="s">
        <v>14</v>
      </c>
      <c r="F363" s="29">
        <v>0</v>
      </c>
      <c r="G363" s="29">
        <v>0</v>
      </c>
      <c r="H363" s="51"/>
      <c r="I363" s="51"/>
      <c r="J363" s="51"/>
      <c r="K363" s="51"/>
      <c r="L363" s="51"/>
    </row>
    <row r="364" spans="1:12" s="7" customFormat="1" ht="17.25" customHeight="1" x14ac:dyDescent="0.25">
      <c r="A364" s="30" t="s">
        <v>208</v>
      </c>
      <c r="B364" s="37" t="s">
        <v>391</v>
      </c>
      <c r="C364" s="38" t="s">
        <v>84</v>
      </c>
      <c r="D364" s="38" t="s">
        <v>84</v>
      </c>
      <c r="E364" s="28" t="s">
        <v>27</v>
      </c>
      <c r="F364" s="29">
        <f>SUM(F365:F366)</f>
        <v>0</v>
      </c>
      <c r="G364" s="29">
        <f>SUM(G365:G366)</f>
        <v>0</v>
      </c>
      <c r="H364" s="38" t="s">
        <v>107</v>
      </c>
      <c r="I364" s="38" t="s">
        <v>72</v>
      </c>
      <c r="J364" s="38" t="s">
        <v>115</v>
      </c>
      <c r="K364" s="38">
        <v>5</v>
      </c>
      <c r="L364" s="38">
        <v>5</v>
      </c>
    </row>
    <row r="365" spans="1:12" s="7" customFormat="1" ht="69.75" customHeight="1" x14ac:dyDescent="0.25">
      <c r="A365" s="30"/>
      <c r="B365" s="37"/>
      <c r="C365" s="38"/>
      <c r="D365" s="38"/>
      <c r="E365" s="28" t="s">
        <v>28</v>
      </c>
      <c r="F365" s="29">
        <v>0</v>
      </c>
      <c r="G365" s="29">
        <v>0</v>
      </c>
      <c r="H365" s="38"/>
      <c r="I365" s="38"/>
      <c r="J365" s="38"/>
      <c r="K365" s="38"/>
      <c r="L365" s="38"/>
    </row>
    <row r="366" spans="1:12" s="7" customFormat="1" ht="52.5" customHeight="1" x14ac:dyDescent="0.25">
      <c r="A366" s="30"/>
      <c r="B366" s="37"/>
      <c r="C366" s="38"/>
      <c r="D366" s="38"/>
      <c r="E366" s="28" t="s">
        <v>25</v>
      </c>
      <c r="F366" s="29">
        <v>0</v>
      </c>
      <c r="G366" s="29">
        <v>0</v>
      </c>
      <c r="H366" s="38"/>
      <c r="I366" s="38"/>
      <c r="J366" s="38"/>
      <c r="K366" s="38"/>
      <c r="L366" s="38"/>
    </row>
    <row r="367" spans="1:12" s="7" customFormat="1" ht="19.5" customHeight="1" x14ac:dyDescent="0.25">
      <c r="A367" s="30" t="s">
        <v>503</v>
      </c>
      <c r="B367" s="37" t="s">
        <v>504</v>
      </c>
      <c r="C367" s="38" t="s">
        <v>84</v>
      </c>
      <c r="D367" s="38" t="s">
        <v>84</v>
      </c>
      <c r="E367" s="28" t="s">
        <v>27</v>
      </c>
      <c r="F367" s="29">
        <f>SUM(F368:F369)</f>
        <v>0</v>
      </c>
      <c r="G367" s="29">
        <f>SUM(G368:G369)</f>
        <v>0</v>
      </c>
      <c r="H367" s="38" t="s">
        <v>498</v>
      </c>
      <c r="I367" s="38" t="s">
        <v>72</v>
      </c>
      <c r="J367" s="38" t="s">
        <v>115</v>
      </c>
      <c r="K367" s="38">
        <v>0</v>
      </c>
      <c r="L367" s="38">
        <v>0</v>
      </c>
    </row>
    <row r="368" spans="1:12" s="7" customFormat="1" ht="63" customHeight="1" x14ac:dyDescent="0.25">
      <c r="A368" s="30"/>
      <c r="B368" s="37"/>
      <c r="C368" s="38"/>
      <c r="D368" s="38"/>
      <c r="E368" s="28" t="s">
        <v>28</v>
      </c>
      <c r="F368" s="29">
        <v>0</v>
      </c>
      <c r="G368" s="29">
        <v>0</v>
      </c>
      <c r="H368" s="38"/>
      <c r="I368" s="38"/>
      <c r="J368" s="38"/>
      <c r="K368" s="38"/>
      <c r="L368" s="38"/>
    </row>
    <row r="369" spans="1:12" s="7" customFormat="1" ht="52.5" customHeight="1" x14ac:dyDescent="0.25">
      <c r="A369" s="30"/>
      <c r="B369" s="37"/>
      <c r="C369" s="38"/>
      <c r="D369" s="38"/>
      <c r="E369" s="28" t="s">
        <v>25</v>
      </c>
      <c r="F369" s="29">
        <v>0</v>
      </c>
      <c r="G369" s="29">
        <v>0</v>
      </c>
      <c r="H369" s="38"/>
      <c r="I369" s="38"/>
      <c r="J369" s="38"/>
      <c r="K369" s="38"/>
      <c r="L369" s="38"/>
    </row>
    <row r="370" spans="1:12" s="7" customFormat="1" ht="18.75" customHeight="1" x14ac:dyDescent="0.25">
      <c r="A370" s="44" t="s">
        <v>123</v>
      </c>
      <c r="B370" s="25" t="s">
        <v>324</v>
      </c>
      <c r="C370" s="26"/>
      <c r="D370" s="27"/>
      <c r="E370" s="28" t="s">
        <v>27</v>
      </c>
      <c r="F370" s="29">
        <f t="shared" ref="F370:G373" si="30">F374</f>
        <v>15873409.100000001</v>
      </c>
      <c r="G370" s="29">
        <f t="shared" si="30"/>
        <v>15807686.689999999</v>
      </c>
      <c r="H370" s="43" t="s">
        <v>26</v>
      </c>
      <c r="I370" s="43" t="s">
        <v>26</v>
      </c>
      <c r="J370" s="43" t="s">
        <v>84</v>
      </c>
      <c r="K370" s="43" t="s">
        <v>84</v>
      </c>
      <c r="L370" s="43" t="s">
        <v>84</v>
      </c>
    </row>
    <row r="371" spans="1:12" s="7" customFormat="1" ht="66" customHeight="1" x14ac:dyDescent="0.25">
      <c r="A371" s="48"/>
      <c r="B371" s="31"/>
      <c r="C371" s="32"/>
      <c r="D371" s="33"/>
      <c r="E371" s="28" t="s">
        <v>28</v>
      </c>
      <c r="F371" s="29">
        <f t="shared" si="30"/>
        <v>11903508.100000001</v>
      </c>
      <c r="G371" s="29">
        <f t="shared" si="30"/>
        <v>11837785.689999999</v>
      </c>
      <c r="H371" s="47"/>
      <c r="I371" s="47"/>
      <c r="J371" s="47"/>
      <c r="K371" s="47"/>
      <c r="L371" s="47"/>
    </row>
    <row r="372" spans="1:12" s="7" customFormat="1" ht="59.25" customHeight="1" x14ac:dyDescent="0.25">
      <c r="A372" s="48"/>
      <c r="B372" s="31"/>
      <c r="C372" s="32"/>
      <c r="D372" s="33"/>
      <c r="E372" s="28" t="s">
        <v>25</v>
      </c>
      <c r="F372" s="29">
        <f t="shared" si="30"/>
        <v>3969901</v>
      </c>
      <c r="G372" s="29">
        <f t="shared" si="30"/>
        <v>3969901</v>
      </c>
      <c r="H372" s="47"/>
      <c r="I372" s="47"/>
      <c r="J372" s="47"/>
      <c r="K372" s="47"/>
      <c r="L372" s="47"/>
    </row>
    <row r="373" spans="1:12" s="7" customFormat="1" ht="59.25" customHeight="1" x14ac:dyDescent="0.25">
      <c r="A373" s="52"/>
      <c r="B373" s="34"/>
      <c r="C373" s="35"/>
      <c r="D373" s="36"/>
      <c r="E373" s="28" t="s">
        <v>14</v>
      </c>
      <c r="F373" s="29">
        <f t="shared" si="30"/>
        <v>0</v>
      </c>
      <c r="G373" s="29">
        <f t="shared" si="30"/>
        <v>0</v>
      </c>
      <c r="H373" s="51"/>
      <c r="I373" s="51"/>
      <c r="J373" s="51"/>
      <c r="K373" s="51"/>
      <c r="L373" s="51"/>
    </row>
    <row r="374" spans="1:12" s="7" customFormat="1" ht="19.5" customHeight="1" x14ac:dyDescent="0.25">
      <c r="A374" s="44" t="s">
        <v>51</v>
      </c>
      <c r="B374" s="42" t="s">
        <v>325</v>
      </c>
      <c r="C374" s="43" t="s">
        <v>84</v>
      </c>
      <c r="D374" s="43" t="s">
        <v>569</v>
      </c>
      <c r="E374" s="28" t="s">
        <v>27</v>
      </c>
      <c r="F374" s="29">
        <f t="shared" ref="F374:G376" si="31">F378+F381+F384+F387+F391</f>
        <v>15873409.100000001</v>
      </c>
      <c r="G374" s="29">
        <f t="shared" si="31"/>
        <v>15807686.689999999</v>
      </c>
      <c r="H374" s="43" t="s">
        <v>26</v>
      </c>
      <c r="I374" s="43" t="s">
        <v>26</v>
      </c>
      <c r="J374" s="43" t="s">
        <v>84</v>
      </c>
      <c r="K374" s="43" t="s">
        <v>84</v>
      </c>
      <c r="L374" s="43" t="s">
        <v>84</v>
      </c>
    </row>
    <row r="375" spans="1:12" s="7" customFormat="1" ht="66.75" customHeight="1" x14ac:dyDescent="0.25">
      <c r="A375" s="48"/>
      <c r="B375" s="46"/>
      <c r="C375" s="47"/>
      <c r="D375" s="47"/>
      <c r="E375" s="28" t="s">
        <v>28</v>
      </c>
      <c r="F375" s="29">
        <f t="shared" si="31"/>
        <v>11903508.100000001</v>
      </c>
      <c r="G375" s="29">
        <f t="shared" si="31"/>
        <v>11837785.689999999</v>
      </c>
      <c r="H375" s="47"/>
      <c r="I375" s="47"/>
      <c r="J375" s="47"/>
      <c r="K375" s="47"/>
      <c r="L375" s="47"/>
    </row>
    <row r="376" spans="1:12" s="7" customFormat="1" ht="48.75" customHeight="1" x14ac:dyDescent="0.25">
      <c r="A376" s="48"/>
      <c r="B376" s="46"/>
      <c r="C376" s="47"/>
      <c r="D376" s="47"/>
      <c r="E376" s="28" t="s">
        <v>25</v>
      </c>
      <c r="F376" s="29">
        <f t="shared" si="31"/>
        <v>3969901</v>
      </c>
      <c r="G376" s="29">
        <f t="shared" si="31"/>
        <v>3969901</v>
      </c>
      <c r="H376" s="47"/>
      <c r="I376" s="47"/>
      <c r="J376" s="47"/>
      <c r="K376" s="47"/>
      <c r="L376" s="47"/>
    </row>
    <row r="377" spans="1:12" s="7" customFormat="1" ht="59.25" customHeight="1" x14ac:dyDescent="0.25">
      <c r="A377" s="52"/>
      <c r="B377" s="50"/>
      <c r="C377" s="51"/>
      <c r="D377" s="51"/>
      <c r="E377" s="28" t="s">
        <v>14</v>
      </c>
      <c r="F377" s="29">
        <f>F390</f>
        <v>0</v>
      </c>
      <c r="G377" s="29">
        <f>G390</f>
        <v>0</v>
      </c>
      <c r="H377" s="51"/>
      <c r="I377" s="51"/>
      <c r="J377" s="51"/>
      <c r="K377" s="51"/>
      <c r="L377" s="51"/>
    </row>
    <row r="378" spans="1:12" s="7" customFormat="1" ht="17.25" customHeight="1" x14ac:dyDescent="0.25">
      <c r="A378" s="30" t="s">
        <v>52</v>
      </c>
      <c r="B378" s="39" t="s">
        <v>124</v>
      </c>
      <c r="C378" s="38">
        <v>503</v>
      </c>
      <c r="D378" s="38" t="s">
        <v>570</v>
      </c>
      <c r="E378" s="28" t="s">
        <v>27</v>
      </c>
      <c r="F378" s="29">
        <f>SUM(F379:F380)</f>
        <v>1435116.97</v>
      </c>
      <c r="G378" s="29">
        <f>SUM(G379:G380)</f>
        <v>1389763.91</v>
      </c>
      <c r="H378" s="38" t="s">
        <v>125</v>
      </c>
      <c r="I378" s="38" t="s">
        <v>72</v>
      </c>
      <c r="J378" s="38" t="s">
        <v>115</v>
      </c>
      <c r="K378" s="38">
        <v>17</v>
      </c>
      <c r="L378" s="38">
        <v>17</v>
      </c>
    </row>
    <row r="379" spans="1:12" s="7" customFormat="1" ht="64.5" customHeight="1" x14ac:dyDescent="0.25">
      <c r="A379" s="30"/>
      <c r="B379" s="39"/>
      <c r="C379" s="38"/>
      <c r="D379" s="38"/>
      <c r="E379" s="28" t="s">
        <v>28</v>
      </c>
      <c r="F379" s="29">
        <v>1435116.97</v>
      </c>
      <c r="G379" s="29">
        <v>1389763.91</v>
      </c>
      <c r="H379" s="38"/>
      <c r="I379" s="38"/>
      <c r="J379" s="38"/>
      <c r="K379" s="38"/>
      <c r="L379" s="38"/>
    </row>
    <row r="380" spans="1:12" s="7" customFormat="1" ht="59.25" customHeight="1" x14ac:dyDescent="0.25">
      <c r="A380" s="30"/>
      <c r="B380" s="39"/>
      <c r="C380" s="38"/>
      <c r="D380" s="38"/>
      <c r="E380" s="28" t="s">
        <v>25</v>
      </c>
      <c r="F380" s="29">
        <v>0</v>
      </c>
      <c r="G380" s="29">
        <v>0</v>
      </c>
      <c r="H380" s="38"/>
      <c r="I380" s="38"/>
      <c r="J380" s="38"/>
      <c r="K380" s="38"/>
      <c r="L380" s="38"/>
    </row>
    <row r="381" spans="1:12" s="7" customFormat="1" ht="18.75" customHeight="1" x14ac:dyDescent="0.25">
      <c r="A381" s="30" t="s">
        <v>98</v>
      </c>
      <c r="B381" s="39" t="s">
        <v>99</v>
      </c>
      <c r="C381" s="38">
        <v>503</v>
      </c>
      <c r="D381" s="38" t="s">
        <v>571</v>
      </c>
      <c r="E381" s="28" t="s">
        <v>27</v>
      </c>
      <c r="F381" s="29">
        <f>SUM(F382:F383)</f>
        <v>10428291.130000001</v>
      </c>
      <c r="G381" s="29">
        <f>SUM(G382:G383)</f>
        <v>10407921.779999999</v>
      </c>
      <c r="H381" s="43" t="s">
        <v>367</v>
      </c>
      <c r="I381" s="43" t="s">
        <v>77</v>
      </c>
      <c r="J381" s="43" t="s">
        <v>115</v>
      </c>
      <c r="K381" s="43">
        <v>100</v>
      </c>
      <c r="L381" s="43">
        <v>100</v>
      </c>
    </row>
    <row r="382" spans="1:12" s="7" customFormat="1" ht="71.25" customHeight="1" x14ac:dyDescent="0.25">
      <c r="A382" s="30"/>
      <c r="B382" s="39"/>
      <c r="C382" s="38"/>
      <c r="D382" s="38"/>
      <c r="E382" s="28" t="s">
        <v>28</v>
      </c>
      <c r="F382" s="29">
        <v>10428291.130000001</v>
      </c>
      <c r="G382" s="29">
        <v>10407921.779999999</v>
      </c>
      <c r="H382" s="47"/>
      <c r="I382" s="47"/>
      <c r="J382" s="47"/>
      <c r="K382" s="47"/>
      <c r="L382" s="47"/>
    </row>
    <row r="383" spans="1:12" s="7" customFormat="1" ht="51" customHeight="1" x14ac:dyDescent="0.25">
      <c r="A383" s="30"/>
      <c r="B383" s="39"/>
      <c r="C383" s="38"/>
      <c r="D383" s="38"/>
      <c r="E383" s="28" t="s">
        <v>25</v>
      </c>
      <c r="F383" s="29">
        <v>0</v>
      </c>
      <c r="G383" s="29">
        <v>0</v>
      </c>
      <c r="H383" s="51"/>
      <c r="I383" s="51"/>
      <c r="J383" s="51"/>
      <c r="K383" s="51"/>
      <c r="L383" s="51"/>
    </row>
    <row r="384" spans="1:12" s="7" customFormat="1" ht="21" customHeight="1" x14ac:dyDescent="0.25">
      <c r="A384" s="30" t="s">
        <v>103</v>
      </c>
      <c r="B384" s="37" t="s">
        <v>193</v>
      </c>
      <c r="C384" s="38">
        <v>503</v>
      </c>
      <c r="D384" s="38" t="s">
        <v>572</v>
      </c>
      <c r="E384" s="28" t="s">
        <v>27</v>
      </c>
      <c r="F384" s="29">
        <f>SUM(F385:F386)</f>
        <v>4010001</v>
      </c>
      <c r="G384" s="29">
        <f>SUM(G385:G386)</f>
        <v>4010001</v>
      </c>
      <c r="H384" s="43" t="s">
        <v>367</v>
      </c>
      <c r="I384" s="43" t="s">
        <v>77</v>
      </c>
      <c r="J384" s="43" t="s">
        <v>115</v>
      </c>
      <c r="K384" s="43">
        <v>100</v>
      </c>
      <c r="L384" s="43">
        <v>100</v>
      </c>
    </row>
    <row r="385" spans="1:12" s="7" customFormat="1" ht="67.5" customHeight="1" x14ac:dyDescent="0.25">
      <c r="A385" s="30"/>
      <c r="B385" s="37"/>
      <c r="C385" s="38"/>
      <c r="D385" s="38"/>
      <c r="E385" s="28" t="s">
        <v>28</v>
      </c>
      <c r="F385" s="29">
        <v>40100</v>
      </c>
      <c r="G385" s="29">
        <v>40100</v>
      </c>
      <c r="H385" s="47"/>
      <c r="I385" s="47"/>
      <c r="J385" s="47"/>
      <c r="K385" s="47"/>
      <c r="L385" s="47"/>
    </row>
    <row r="386" spans="1:12" s="7" customFormat="1" ht="54" customHeight="1" x14ac:dyDescent="0.25">
      <c r="A386" s="30"/>
      <c r="B386" s="37"/>
      <c r="C386" s="38"/>
      <c r="D386" s="38"/>
      <c r="E386" s="28" t="s">
        <v>25</v>
      </c>
      <c r="F386" s="29">
        <v>3969901</v>
      </c>
      <c r="G386" s="29">
        <v>3969901</v>
      </c>
      <c r="H386" s="51"/>
      <c r="I386" s="51"/>
      <c r="J386" s="51"/>
      <c r="K386" s="51"/>
      <c r="L386" s="51"/>
    </row>
    <row r="387" spans="1:12" s="7" customFormat="1" ht="19.5" customHeight="1" x14ac:dyDescent="0.25">
      <c r="A387" s="44" t="s">
        <v>126</v>
      </c>
      <c r="B387" s="42" t="s">
        <v>127</v>
      </c>
      <c r="C387" s="43" t="s">
        <v>84</v>
      </c>
      <c r="D387" s="43" t="s">
        <v>84</v>
      </c>
      <c r="E387" s="28" t="s">
        <v>27</v>
      </c>
      <c r="F387" s="29">
        <f>SUM(F388:F390)</f>
        <v>0</v>
      </c>
      <c r="G387" s="29">
        <f>SUM(G388:G390)</f>
        <v>0</v>
      </c>
      <c r="H387" s="43" t="s">
        <v>128</v>
      </c>
      <c r="I387" s="43" t="s">
        <v>72</v>
      </c>
      <c r="J387" s="43" t="s">
        <v>115</v>
      </c>
      <c r="K387" s="43">
        <v>0</v>
      </c>
      <c r="L387" s="43">
        <v>0</v>
      </c>
    </row>
    <row r="388" spans="1:12" s="7" customFormat="1" ht="66.75" customHeight="1" x14ac:dyDescent="0.25">
      <c r="A388" s="48"/>
      <c r="B388" s="46"/>
      <c r="C388" s="47"/>
      <c r="D388" s="47"/>
      <c r="E388" s="28" t="s">
        <v>28</v>
      </c>
      <c r="F388" s="29">
        <v>0</v>
      </c>
      <c r="G388" s="29">
        <v>0</v>
      </c>
      <c r="H388" s="47"/>
      <c r="I388" s="47"/>
      <c r="J388" s="47"/>
      <c r="K388" s="47"/>
      <c r="L388" s="47"/>
    </row>
    <row r="389" spans="1:12" s="7" customFormat="1" ht="47.25" customHeight="1" x14ac:dyDescent="0.25">
      <c r="A389" s="48"/>
      <c r="B389" s="46"/>
      <c r="C389" s="47"/>
      <c r="D389" s="47"/>
      <c r="E389" s="28" t="s">
        <v>25</v>
      </c>
      <c r="F389" s="29">
        <v>0</v>
      </c>
      <c r="G389" s="29">
        <v>0</v>
      </c>
      <c r="H389" s="47"/>
      <c r="I389" s="47"/>
      <c r="J389" s="47"/>
      <c r="K389" s="47"/>
      <c r="L389" s="47"/>
    </row>
    <row r="390" spans="1:12" s="7" customFormat="1" ht="55.5" customHeight="1" x14ac:dyDescent="0.25">
      <c r="A390" s="52"/>
      <c r="B390" s="50"/>
      <c r="C390" s="51"/>
      <c r="D390" s="51"/>
      <c r="E390" s="28" t="s">
        <v>14</v>
      </c>
      <c r="F390" s="29">
        <v>0</v>
      </c>
      <c r="G390" s="29">
        <v>0</v>
      </c>
      <c r="H390" s="51"/>
      <c r="I390" s="51"/>
      <c r="J390" s="51"/>
      <c r="K390" s="51"/>
      <c r="L390" s="51"/>
    </row>
    <row r="391" spans="1:12" s="7" customFormat="1" ht="24" customHeight="1" x14ac:dyDescent="0.25">
      <c r="A391" s="30" t="s">
        <v>505</v>
      </c>
      <c r="B391" s="37" t="s">
        <v>504</v>
      </c>
      <c r="C391" s="38" t="s">
        <v>84</v>
      </c>
      <c r="D391" s="38" t="s">
        <v>84</v>
      </c>
      <c r="E391" s="28" t="s">
        <v>27</v>
      </c>
      <c r="F391" s="29">
        <f>SUM(F392:F393)</f>
        <v>0</v>
      </c>
      <c r="G391" s="29">
        <f>SUM(G392:G393)</f>
        <v>0</v>
      </c>
      <c r="H391" s="43" t="s">
        <v>498</v>
      </c>
      <c r="I391" s="43" t="s">
        <v>72</v>
      </c>
      <c r="J391" s="43" t="s">
        <v>115</v>
      </c>
      <c r="K391" s="43">
        <v>0</v>
      </c>
      <c r="L391" s="43">
        <v>0</v>
      </c>
    </row>
    <row r="392" spans="1:12" s="7" customFormat="1" ht="69.75" customHeight="1" x14ac:dyDescent="0.25">
      <c r="A392" s="30"/>
      <c r="B392" s="37"/>
      <c r="C392" s="38"/>
      <c r="D392" s="38"/>
      <c r="E392" s="28" t="s">
        <v>28</v>
      </c>
      <c r="F392" s="29">
        <v>0</v>
      </c>
      <c r="G392" s="29">
        <v>0</v>
      </c>
      <c r="H392" s="47"/>
      <c r="I392" s="47"/>
      <c r="J392" s="47"/>
      <c r="K392" s="47"/>
      <c r="L392" s="47"/>
    </row>
    <row r="393" spans="1:12" s="7" customFormat="1" ht="55.5" customHeight="1" x14ac:dyDescent="0.25">
      <c r="A393" s="30"/>
      <c r="B393" s="37"/>
      <c r="C393" s="38"/>
      <c r="D393" s="38"/>
      <c r="E393" s="28" t="s">
        <v>25</v>
      </c>
      <c r="F393" s="29">
        <v>0</v>
      </c>
      <c r="G393" s="29">
        <v>0</v>
      </c>
      <c r="H393" s="51"/>
      <c r="I393" s="51"/>
      <c r="J393" s="51"/>
      <c r="K393" s="51"/>
      <c r="L393" s="51"/>
    </row>
    <row r="394" spans="1:12" s="7" customFormat="1" ht="18.75" customHeight="1" x14ac:dyDescent="0.25">
      <c r="A394" s="44" t="s">
        <v>225</v>
      </c>
      <c r="B394" s="25" t="s">
        <v>368</v>
      </c>
      <c r="C394" s="26"/>
      <c r="D394" s="27"/>
      <c r="E394" s="28" t="s">
        <v>27</v>
      </c>
      <c r="F394" s="29">
        <f t="shared" ref="F394:G401" si="32">F398</f>
        <v>103071.49</v>
      </c>
      <c r="G394" s="29">
        <f t="shared" si="32"/>
        <v>103071.49</v>
      </c>
      <c r="H394" s="43" t="s">
        <v>26</v>
      </c>
      <c r="I394" s="43" t="s">
        <v>26</v>
      </c>
      <c r="J394" s="43" t="s">
        <v>84</v>
      </c>
      <c r="K394" s="43" t="s">
        <v>84</v>
      </c>
      <c r="L394" s="43" t="s">
        <v>84</v>
      </c>
    </row>
    <row r="395" spans="1:12" s="7" customFormat="1" ht="69" customHeight="1" x14ac:dyDescent="0.25">
      <c r="A395" s="48"/>
      <c r="B395" s="31"/>
      <c r="C395" s="32"/>
      <c r="D395" s="33"/>
      <c r="E395" s="28" t="s">
        <v>28</v>
      </c>
      <c r="F395" s="29">
        <f t="shared" si="32"/>
        <v>1030.71</v>
      </c>
      <c r="G395" s="29">
        <f t="shared" si="32"/>
        <v>1030.71</v>
      </c>
      <c r="H395" s="47"/>
      <c r="I395" s="47"/>
      <c r="J395" s="47"/>
      <c r="K395" s="47"/>
      <c r="L395" s="47"/>
    </row>
    <row r="396" spans="1:12" s="7" customFormat="1" ht="55.5" customHeight="1" x14ac:dyDescent="0.25">
      <c r="A396" s="48"/>
      <c r="B396" s="31"/>
      <c r="C396" s="32"/>
      <c r="D396" s="33"/>
      <c r="E396" s="28" t="s">
        <v>25</v>
      </c>
      <c r="F396" s="29">
        <f t="shared" si="32"/>
        <v>2040.78</v>
      </c>
      <c r="G396" s="29">
        <f t="shared" si="32"/>
        <v>2040.78</v>
      </c>
      <c r="H396" s="47"/>
      <c r="I396" s="47"/>
      <c r="J396" s="47"/>
      <c r="K396" s="47"/>
      <c r="L396" s="47"/>
    </row>
    <row r="397" spans="1:12" s="7" customFormat="1" ht="55.5" customHeight="1" x14ac:dyDescent="0.25">
      <c r="A397" s="52"/>
      <c r="B397" s="34"/>
      <c r="C397" s="35"/>
      <c r="D397" s="36"/>
      <c r="E397" s="28" t="s">
        <v>14</v>
      </c>
      <c r="F397" s="29">
        <f t="shared" si="32"/>
        <v>100000</v>
      </c>
      <c r="G397" s="29">
        <f t="shared" si="32"/>
        <v>100000</v>
      </c>
      <c r="H397" s="51"/>
      <c r="I397" s="51"/>
      <c r="J397" s="51"/>
      <c r="K397" s="51"/>
      <c r="L397" s="51"/>
    </row>
    <row r="398" spans="1:12" s="7" customFormat="1" ht="19.5" customHeight="1" x14ac:dyDescent="0.25">
      <c r="A398" s="44" t="s">
        <v>226</v>
      </c>
      <c r="B398" s="57" t="s">
        <v>370</v>
      </c>
      <c r="C398" s="43" t="s">
        <v>84</v>
      </c>
      <c r="D398" s="43" t="s">
        <v>574</v>
      </c>
      <c r="E398" s="28" t="s">
        <v>27</v>
      </c>
      <c r="F398" s="29">
        <f t="shared" si="32"/>
        <v>103071.49</v>
      </c>
      <c r="G398" s="29">
        <f t="shared" si="32"/>
        <v>103071.49</v>
      </c>
      <c r="H398" s="43" t="s">
        <v>26</v>
      </c>
      <c r="I398" s="43" t="s">
        <v>26</v>
      </c>
      <c r="J398" s="43" t="s">
        <v>84</v>
      </c>
      <c r="K398" s="43" t="s">
        <v>84</v>
      </c>
      <c r="L398" s="43" t="s">
        <v>84</v>
      </c>
    </row>
    <row r="399" spans="1:12" s="7" customFormat="1" ht="64.5" customHeight="1" x14ac:dyDescent="0.25">
      <c r="A399" s="48"/>
      <c r="B399" s="58"/>
      <c r="C399" s="47"/>
      <c r="D399" s="47"/>
      <c r="E399" s="28" t="s">
        <v>28</v>
      </c>
      <c r="F399" s="29">
        <f t="shared" si="32"/>
        <v>1030.71</v>
      </c>
      <c r="G399" s="29">
        <f t="shared" si="32"/>
        <v>1030.71</v>
      </c>
      <c r="H399" s="47"/>
      <c r="I399" s="47"/>
      <c r="J399" s="47"/>
      <c r="K399" s="47"/>
      <c r="L399" s="47"/>
    </row>
    <row r="400" spans="1:12" s="7" customFormat="1" ht="55.5" customHeight="1" x14ac:dyDescent="0.25">
      <c r="A400" s="48"/>
      <c r="B400" s="58"/>
      <c r="C400" s="47"/>
      <c r="D400" s="47"/>
      <c r="E400" s="28" t="s">
        <v>25</v>
      </c>
      <c r="F400" s="29">
        <f t="shared" si="32"/>
        <v>2040.78</v>
      </c>
      <c r="G400" s="29">
        <f t="shared" si="32"/>
        <v>2040.78</v>
      </c>
      <c r="H400" s="47"/>
      <c r="I400" s="47"/>
      <c r="J400" s="47"/>
      <c r="K400" s="47"/>
      <c r="L400" s="47"/>
    </row>
    <row r="401" spans="1:12" s="7" customFormat="1" ht="55.5" customHeight="1" x14ac:dyDescent="0.25">
      <c r="A401" s="52"/>
      <c r="B401" s="59"/>
      <c r="C401" s="51"/>
      <c r="D401" s="51"/>
      <c r="E401" s="28" t="s">
        <v>14</v>
      </c>
      <c r="F401" s="29">
        <f t="shared" si="32"/>
        <v>100000</v>
      </c>
      <c r="G401" s="29">
        <f t="shared" si="32"/>
        <v>100000</v>
      </c>
      <c r="H401" s="51"/>
      <c r="I401" s="51"/>
      <c r="J401" s="51"/>
      <c r="K401" s="51"/>
      <c r="L401" s="51"/>
    </row>
    <row r="402" spans="1:12" s="7" customFormat="1" ht="16.5" customHeight="1" x14ac:dyDescent="0.25">
      <c r="A402" s="44" t="s">
        <v>227</v>
      </c>
      <c r="B402" s="57" t="s">
        <v>369</v>
      </c>
      <c r="C402" s="43">
        <v>503</v>
      </c>
      <c r="D402" s="43" t="s">
        <v>573</v>
      </c>
      <c r="E402" s="28" t="s">
        <v>27</v>
      </c>
      <c r="F402" s="29">
        <f>SUM(F403:F405)</f>
        <v>103071.49</v>
      </c>
      <c r="G402" s="29">
        <f>SUM(G403:G405)</f>
        <v>103071.49</v>
      </c>
      <c r="H402" s="43" t="s">
        <v>283</v>
      </c>
      <c r="I402" s="43" t="s">
        <v>75</v>
      </c>
      <c r="J402" s="43" t="s">
        <v>115</v>
      </c>
      <c r="K402" s="43">
        <v>0</v>
      </c>
      <c r="L402" s="43">
        <v>0</v>
      </c>
    </row>
    <row r="403" spans="1:12" s="7" customFormat="1" ht="63.75" customHeight="1" x14ac:dyDescent="0.25">
      <c r="A403" s="48"/>
      <c r="B403" s="58"/>
      <c r="C403" s="47"/>
      <c r="D403" s="47"/>
      <c r="E403" s="28" t="s">
        <v>28</v>
      </c>
      <c r="F403" s="29">
        <v>1030.71</v>
      </c>
      <c r="G403" s="29">
        <v>1030.71</v>
      </c>
      <c r="H403" s="51"/>
      <c r="I403" s="51"/>
      <c r="J403" s="51"/>
      <c r="K403" s="51"/>
      <c r="L403" s="51"/>
    </row>
    <row r="404" spans="1:12" s="7" customFormat="1" ht="55.5" customHeight="1" x14ac:dyDescent="0.25">
      <c r="A404" s="48"/>
      <c r="B404" s="58"/>
      <c r="C404" s="47"/>
      <c r="D404" s="47"/>
      <c r="E404" s="28" t="s">
        <v>25</v>
      </c>
      <c r="F404" s="29">
        <v>2040.78</v>
      </c>
      <c r="G404" s="29">
        <v>2040.78</v>
      </c>
      <c r="H404" s="43" t="s">
        <v>287</v>
      </c>
      <c r="I404" s="43" t="s">
        <v>72</v>
      </c>
      <c r="J404" s="43" t="s">
        <v>115</v>
      </c>
      <c r="K404" s="43">
        <v>1</v>
      </c>
      <c r="L404" s="43">
        <v>1</v>
      </c>
    </row>
    <row r="405" spans="1:12" s="7" customFormat="1" ht="55.5" customHeight="1" x14ac:dyDescent="0.25">
      <c r="A405" s="52"/>
      <c r="B405" s="59"/>
      <c r="C405" s="51"/>
      <c r="D405" s="51"/>
      <c r="E405" s="28" t="s">
        <v>14</v>
      </c>
      <c r="F405" s="29">
        <v>100000</v>
      </c>
      <c r="G405" s="29">
        <v>100000</v>
      </c>
      <c r="H405" s="51"/>
      <c r="I405" s="51"/>
      <c r="J405" s="51"/>
      <c r="K405" s="51"/>
      <c r="L405" s="51"/>
    </row>
    <row r="406" spans="1:12" s="7" customFormat="1" ht="20.25" customHeight="1" x14ac:dyDescent="0.25">
      <c r="A406" s="66" t="s">
        <v>53</v>
      </c>
      <c r="B406" s="37"/>
      <c r="C406" s="38" t="s">
        <v>84</v>
      </c>
      <c r="D406" s="38" t="s">
        <v>84</v>
      </c>
      <c r="E406" s="28" t="s">
        <v>27</v>
      </c>
      <c r="F406" s="71">
        <f t="shared" ref="F406:G408" si="33">F242+F260+F289+F317+F344+F370+F394</f>
        <v>83143029.280000016</v>
      </c>
      <c r="G406" s="71">
        <f t="shared" si="33"/>
        <v>78381660.609999999</v>
      </c>
      <c r="H406" s="30" t="s">
        <v>26</v>
      </c>
      <c r="I406" s="30" t="s">
        <v>26</v>
      </c>
      <c r="J406" s="30" t="s">
        <v>84</v>
      </c>
      <c r="K406" s="30" t="s">
        <v>84</v>
      </c>
      <c r="L406" s="30" t="s">
        <v>84</v>
      </c>
    </row>
    <row r="407" spans="1:12" s="7" customFormat="1" ht="69" customHeight="1" x14ac:dyDescent="0.25">
      <c r="A407" s="37"/>
      <c r="B407" s="37"/>
      <c r="C407" s="38"/>
      <c r="D407" s="38"/>
      <c r="E407" s="28" t="s">
        <v>28</v>
      </c>
      <c r="F407" s="71">
        <f t="shared" si="33"/>
        <v>60730660.810000002</v>
      </c>
      <c r="G407" s="71">
        <f t="shared" si="33"/>
        <v>55969292.140000001</v>
      </c>
      <c r="H407" s="30"/>
      <c r="I407" s="30"/>
      <c r="J407" s="30"/>
      <c r="K407" s="30"/>
      <c r="L407" s="30"/>
    </row>
    <row r="408" spans="1:12" s="7" customFormat="1" ht="54" customHeight="1" x14ac:dyDescent="0.25">
      <c r="A408" s="37"/>
      <c r="B408" s="37"/>
      <c r="C408" s="38"/>
      <c r="D408" s="38"/>
      <c r="E408" s="28" t="s">
        <v>25</v>
      </c>
      <c r="F408" s="71">
        <f t="shared" si="33"/>
        <v>21763511.700000003</v>
      </c>
      <c r="G408" s="71">
        <f t="shared" si="33"/>
        <v>21763511.700000003</v>
      </c>
      <c r="H408" s="30"/>
      <c r="I408" s="30"/>
      <c r="J408" s="30"/>
      <c r="K408" s="30"/>
      <c r="L408" s="30"/>
    </row>
    <row r="409" spans="1:12" s="7" customFormat="1" ht="54" customHeight="1" x14ac:dyDescent="0.25">
      <c r="A409" s="37"/>
      <c r="B409" s="37"/>
      <c r="C409" s="38"/>
      <c r="D409" s="38"/>
      <c r="E409" s="28" t="s">
        <v>14</v>
      </c>
      <c r="F409" s="71">
        <f>F263+F292+F320+F347+F373+F397</f>
        <v>648856.77</v>
      </c>
      <c r="G409" s="71">
        <f>G263+G292+G320+G347+G373+G397</f>
        <v>648856.77</v>
      </c>
      <c r="H409" s="30"/>
      <c r="I409" s="30"/>
      <c r="J409" s="30"/>
      <c r="K409" s="30"/>
      <c r="L409" s="30"/>
    </row>
    <row r="410" spans="1:12" s="7" customFormat="1" ht="38.25" customHeight="1" x14ac:dyDescent="0.25">
      <c r="A410" s="21" t="s">
        <v>326</v>
      </c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3"/>
    </row>
    <row r="411" spans="1:12" s="7" customFormat="1" ht="34.5" customHeight="1" x14ac:dyDescent="0.25">
      <c r="A411" s="21" t="s">
        <v>327</v>
      </c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3"/>
    </row>
    <row r="412" spans="1:12" s="7" customFormat="1" ht="17.25" customHeight="1" x14ac:dyDescent="0.25">
      <c r="A412" s="38" t="s">
        <v>64</v>
      </c>
      <c r="B412" s="25" t="s">
        <v>328</v>
      </c>
      <c r="C412" s="26"/>
      <c r="D412" s="27"/>
      <c r="E412" s="28" t="s">
        <v>27</v>
      </c>
      <c r="F412" s="71">
        <f t="shared" ref="F412:G414" si="34">F415</f>
        <v>7253851.8799999999</v>
      </c>
      <c r="G412" s="71">
        <f t="shared" si="34"/>
        <v>7133726.3399999999</v>
      </c>
      <c r="H412" s="30" t="s">
        <v>26</v>
      </c>
      <c r="I412" s="30" t="s">
        <v>26</v>
      </c>
      <c r="J412" s="30" t="s">
        <v>84</v>
      </c>
      <c r="K412" s="30" t="s">
        <v>84</v>
      </c>
      <c r="L412" s="30" t="s">
        <v>84</v>
      </c>
    </row>
    <row r="413" spans="1:12" s="7" customFormat="1" ht="72.75" customHeight="1" x14ac:dyDescent="0.25">
      <c r="A413" s="38"/>
      <c r="B413" s="31"/>
      <c r="C413" s="32"/>
      <c r="D413" s="33"/>
      <c r="E413" s="28" t="s">
        <v>28</v>
      </c>
      <c r="F413" s="71">
        <f t="shared" si="34"/>
        <v>7215859.9100000001</v>
      </c>
      <c r="G413" s="71">
        <f t="shared" si="34"/>
        <v>7095734.3699999992</v>
      </c>
      <c r="H413" s="30"/>
      <c r="I413" s="30"/>
      <c r="J413" s="30"/>
      <c r="K413" s="30"/>
      <c r="L413" s="30"/>
    </row>
    <row r="414" spans="1:12" s="7" customFormat="1" ht="50.25" customHeight="1" x14ac:dyDescent="0.25">
      <c r="A414" s="38"/>
      <c r="B414" s="34"/>
      <c r="C414" s="35"/>
      <c r="D414" s="36"/>
      <c r="E414" s="28" t="s">
        <v>25</v>
      </c>
      <c r="F414" s="71">
        <f t="shared" si="34"/>
        <v>37991.97</v>
      </c>
      <c r="G414" s="71">
        <f t="shared" si="34"/>
        <v>37991.97</v>
      </c>
      <c r="H414" s="30"/>
      <c r="I414" s="30"/>
      <c r="J414" s="30"/>
      <c r="K414" s="30"/>
      <c r="L414" s="30"/>
    </row>
    <row r="415" spans="1:12" s="7" customFormat="1" ht="22.5" customHeight="1" x14ac:dyDescent="0.25">
      <c r="A415" s="30" t="s">
        <v>41</v>
      </c>
      <c r="B415" s="39" t="s">
        <v>329</v>
      </c>
      <c r="C415" s="38" t="s">
        <v>84</v>
      </c>
      <c r="D415" s="38" t="s">
        <v>522</v>
      </c>
      <c r="E415" s="28" t="s">
        <v>27</v>
      </c>
      <c r="F415" s="71">
        <f t="shared" ref="F415:G417" si="35">F418+F421+F424+F427</f>
        <v>7253851.8799999999</v>
      </c>
      <c r="G415" s="71">
        <f t="shared" si="35"/>
        <v>7133726.3399999999</v>
      </c>
      <c r="H415" s="30" t="s">
        <v>26</v>
      </c>
      <c r="I415" s="30" t="s">
        <v>26</v>
      </c>
      <c r="J415" s="30" t="s">
        <v>84</v>
      </c>
      <c r="K415" s="30" t="s">
        <v>84</v>
      </c>
      <c r="L415" s="30" t="s">
        <v>84</v>
      </c>
    </row>
    <row r="416" spans="1:12" s="7" customFormat="1" ht="72" customHeight="1" x14ac:dyDescent="0.25">
      <c r="A416" s="30"/>
      <c r="B416" s="39"/>
      <c r="C416" s="38"/>
      <c r="D416" s="38"/>
      <c r="E416" s="28" t="s">
        <v>28</v>
      </c>
      <c r="F416" s="71">
        <f t="shared" si="35"/>
        <v>7215859.9100000001</v>
      </c>
      <c r="G416" s="71">
        <f t="shared" si="35"/>
        <v>7095734.3699999992</v>
      </c>
      <c r="H416" s="30"/>
      <c r="I416" s="30"/>
      <c r="J416" s="30"/>
      <c r="K416" s="30"/>
      <c r="L416" s="30"/>
    </row>
    <row r="417" spans="1:12" s="7" customFormat="1" ht="49.5" customHeight="1" x14ac:dyDescent="0.25">
      <c r="A417" s="30"/>
      <c r="B417" s="39"/>
      <c r="C417" s="38"/>
      <c r="D417" s="38"/>
      <c r="E417" s="28" t="s">
        <v>25</v>
      </c>
      <c r="F417" s="71">
        <f t="shared" si="35"/>
        <v>37991.97</v>
      </c>
      <c r="G417" s="71">
        <f t="shared" si="35"/>
        <v>37991.97</v>
      </c>
      <c r="H417" s="30"/>
      <c r="I417" s="30"/>
      <c r="J417" s="30"/>
      <c r="K417" s="30"/>
      <c r="L417" s="30"/>
    </row>
    <row r="418" spans="1:12" s="7" customFormat="1" ht="18.75" customHeight="1" x14ac:dyDescent="0.25">
      <c r="A418" s="30" t="s">
        <v>42</v>
      </c>
      <c r="B418" s="37" t="s">
        <v>171</v>
      </c>
      <c r="C418" s="38">
        <v>506</v>
      </c>
      <c r="D418" s="38" t="s">
        <v>523</v>
      </c>
      <c r="E418" s="28" t="s">
        <v>27</v>
      </c>
      <c r="F418" s="71">
        <f>SUM(F419:F420)</f>
        <v>24048.14</v>
      </c>
      <c r="G418" s="71">
        <f>SUM(G419:G420)</f>
        <v>24048.14</v>
      </c>
      <c r="H418" s="38" t="s">
        <v>172</v>
      </c>
      <c r="I418" s="38" t="s">
        <v>72</v>
      </c>
      <c r="J418" s="38" t="s">
        <v>115</v>
      </c>
      <c r="K418" s="38">
        <v>187</v>
      </c>
      <c r="L418" s="38">
        <v>187</v>
      </c>
    </row>
    <row r="419" spans="1:12" s="7" customFormat="1" ht="66" customHeight="1" x14ac:dyDescent="0.25">
      <c r="A419" s="30"/>
      <c r="B419" s="37"/>
      <c r="C419" s="38"/>
      <c r="D419" s="38"/>
      <c r="E419" s="28" t="s">
        <v>28</v>
      </c>
      <c r="F419" s="71">
        <v>24048.14</v>
      </c>
      <c r="G419" s="71">
        <v>24048.14</v>
      </c>
      <c r="H419" s="38"/>
      <c r="I419" s="38"/>
      <c r="J419" s="38"/>
      <c r="K419" s="38"/>
      <c r="L419" s="38"/>
    </row>
    <row r="420" spans="1:12" s="7" customFormat="1" ht="49.5" customHeight="1" x14ac:dyDescent="0.25">
      <c r="A420" s="30"/>
      <c r="B420" s="37"/>
      <c r="C420" s="38"/>
      <c r="D420" s="38"/>
      <c r="E420" s="28" t="s">
        <v>25</v>
      </c>
      <c r="F420" s="71">
        <v>0</v>
      </c>
      <c r="G420" s="71">
        <v>0</v>
      </c>
      <c r="H420" s="38"/>
      <c r="I420" s="38"/>
      <c r="J420" s="38"/>
      <c r="K420" s="38"/>
      <c r="L420" s="38"/>
    </row>
    <row r="421" spans="1:12" s="7" customFormat="1" ht="21" customHeight="1" x14ac:dyDescent="0.25">
      <c r="A421" s="30" t="s">
        <v>6</v>
      </c>
      <c r="B421" s="37" t="s">
        <v>173</v>
      </c>
      <c r="C421" s="38">
        <v>506</v>
      </c>
      <c r="D421" s="38" t="s">
        <v>524</v>
      </c>
      <c r="E421" s="28" t="s">
        <v>27</v>
      </c>
      <c r="F421" s="71">
        <f>SUM(F422:F423)</f>
        <v>1928702.67</v>
      </c>
      <c r="G421" s="71">
        <f>SUM(G422:G423)</f>
        <v>1904935.8</v>
      </c>
      <c r="H421" s="38" t="s">
        <v>174</v>
      </c>
      <c r="I421" s="38" t="s">
        <v>77</v>
      </c>
      <c r="J421" s="38" t="s">
        <v>115</v>
      </c>
      <c r="K421" s="72">
        <v>52.98</v>
      </c>
      <c r="L421" s="72">
        <v>52.98</v>
      </c>
    </row>
    <row r="422" spans="1:12" s="7" customFormat="1" ht="64.5" customHeight="1" x14ac:dyDescent="0.25">
      <c r="A422" s="30"/>
      <c r="B422" s="37"/>
      <c r="C422" s="38"/>
      <c r="D422" s="38"/>
      <c r="E422" s="28" t="s">
        <v>28</v>
      </c>
      <c r="F422" s="71">
        <v>1928702.67</v>
      </c>
      <c r="G422" s="71">
        <v>1904935.8</v>
      </c>
      <c r="H422" s="38"/>
      <c r="I422" s="38"/>
      <c r="J422" s="38"/>
      <c r="K422" s="72"/>
      <c r="L422" s="72"/>
    </row>
    <row r="423" spans="1:12" s="7" customFormat="1" ht="49.5" customHeight="1" x14ac:dyDescent="0.25">
      <c r="A423" s="30"/>
      <c r="B423" s="37"/>
      <c r="C423" s="38"/>
      <c r="D423" s="38"/>
      <c r="E423" s="28" t="s">
        <v>25</v>
      </c>
      <c r="F423" s="71">
        <v>0</v>
      </c>
      <c r="G423" s="71">
        <v>0</v>
      </c>
      <c r="H423" s="38"/>
      <c r="I423" s="38"/>
      <c r="J423" s="38"/>
      <c r="K423" s="72"/>
      <c r="L423" s="72"/>
    </row>
    <row r="424" spans="1:12" s="7" customFormat="1" ht="18.75" customHeight="1" x14ac:dyDescent="0.25">
      <c r="A424" s="30" t="s">
        <v>65</v>
      </c>
      <c r="B424" s="37" t="s">
        <v>175</v>
      </c>
      <c r="C424" s="38">
        <v>506</v>
      </c>
      <c r="D424" s="38" t="s">
        <v>525</v>
      </c>
      <c r="E424" s="28" t="s">
        <v>27</v>
      </c>
      <c r="F424" s="71">
        <f>SUM(F425:F426)</f>
        <v>3570668.45</v>
      </c>
      <c r="G424" s="71">
        <f>SUM(G425:G426)</f>
        <v>3474309.78</v>
      </c>
      <c r="H424" s="38" t="s">
        <v>176</v>
      </c>
      <c r="I424" s="38" t="s">
        <v>177</v>
      </c>
      <c r="J424" s="38" t="s">
        <v>115</v>
      </c>
      <c r="K424" s="38">
        <v>1</v>
      </c>
      <c r="L424" s="38">
        <v>1</v>
      </c>
    </row>
    <row r="425" spans="1:12" s="7" customFormat="1" ht="69" customHeight="1" x14ac:dyDescent="0.25">
      <c r="A425" s="30"/>
      <c r="B425" s="37"/>
      <c r="C425" s="38"/>
      <c r="D425" s="38"/>
      <c r="E425" s="28" t="s">
        <v>28</v>
      </c>
      <c r="F425" s="71">
        <v>3570668.45</v>
      </c>
      <c r="G425" s="71">
        <v>3474309.78</v>
      </c>
      <c r="H425" s="38"/>
      <c r="I425" s="38"/>
      <c r="J425" s="38"/>
      <c r="K425" s="38"/>
      <c r="L425" s="38"/>
    </row>
    <row r="426" spans="1:12" s="7" customFormat="1" ht="49.5" customHeight="1" x14ac:dyDescent="0.25">
      <c r="A426" s="30"/>
      <c r="B426" s="37"/>
      <c r="C426" s="38"/>
      <c r="D426" s="38"/>
      <c r="E426" s="28" t="s">
        <v>25</v>
      </c>
      <c r="F426" s="71">
        <v>0</v>
      </c>
      <c r="G426" s="71">
        <v>0</v>
      </c>
      <c r="H426" s="38"/>
      <c r="I426" s="38"/>
      <c r="J426" s="38"/>
      <c r="K426" s="38"/>
      <c r="L426" s="38"/>
    </row>
    <row r="427" spans="1:12" s="7" customFormat="1" ht="17.25" customHeight="1" x14ac:dyDescent="0.25">
      <c r="A427" s="30" t="s">
        <v>130</v>
      </c>
      <c r="B427" s="37" t="s">
        <v>178</v>
      </c>
      <c r="C427" s="38">
        <v>506</v>
      </c>
      <c r="D427" s="38" t="s">
        <v>526</v>
      </c>
      <c r="E427" s="28" t="s">
        <v>27</v>
      </c>
      <c r="F427" s="71">
        <f>SUM(F428:F429)</f>
        <v>1730432.6199999999</v>
      </c>
      <c r="G427" s="71">
        <f>SUM(G428:G429)</f>
        <v>1730432.6199999999</v>
      </c>
      <c r="H427" s="38" t="s">
        <v>179</v>
      </c>
      <c r="I427" s="38" t="s">
        <v>72</v>
      </c>
      <c r="J427" s="38" t="s">
        <v>115</v>
      </c>
      <c r="K427" s="38">
        <v>1</v>
      </c>
      <c r="L427" s="38">
        <v>1</v>
      </c>
    </row>
    <row r="428" spans="1:12" s="7" customFormat="1" ht="69.75" customHeight="1" x14ac:dyDescent="0.25">
      <c r="A428" s="30"/>
      <c r="B428" s="37"/>
      <c r="C428" s="38"/>
      <c r="D428" s="38"/>
      <c r="E428" s="28" t="s">
        <v>28</v>
      </c>
      <c r="F428" s="71">
        <v>1692440.65</v>
      </c>
      <c r="G428" s="71">
        <v>1692440.65</v>
      </c>
      <c r="H428" s="38"/>
      <c r="I428" s="38"/>
      <c r="J428" s="38"/>
      <c r="K428" s="38"/>
      <c r="L428" s="38"/>
    </row>
    <row r="429" spans="1:12" s="7" customFormat="1" ht="49.5" customHeight="1" x14ac:dyDescent="0.25">
      <c r="A429" s="30"/>
      <c r="B429" s="37"/>
      <c r="C429" s="38"/>
      <c r="D429" s="38"/>
      <c r="E429" s="28" t="s">
        <v>25</v>
      </c>
      <c r="F429" s="71">
        <v>37991.97</v>
      </c>
      <c r="G429" s="71">
        <v>37991.97</v>
      </c>
      <c r="H429" s="38"/>
      <c r="I429" s="38"/>
      <c r="J429" s="38"/>
      <c r="K429" s="38"/>
      <c r="L429" s="38"/>
    </row>
    <row r="430" spans="1:12" s="7" customFormat="1" ht="18.75" customHeight="1" x14ac:dyDescent="0.25">
      <c r="A430" s="30" t="s">
        <v>66</v>
      </c>
      <c r="B430" s="25" t="s">
        <v>330</v>
      </c>
      <c r="C430" s="26"/>
      <c r="D430" s="27"/>
      <c r="E430" s="28" t="s">
        <v>27</v>
      </c>
      <c r="F430" s="71">
        <f t="shared" ref="F430:G432" si="36">F433</f>
        <v>0</v>
      </c>
      <c r="G430" s="71">
        <f t="shared" si="36"/>
        <v>0</v>
      </c>
      <c r="H430" s="38" t="s">
        <v>84</v>
      </c>
      <c r="I430" s="38" t="s">
        <v>84</v>
      </c>
      <c r="J430" s="38" t="s">
        <v>84</v>
      </c>
      <c r="K430" s="38" t="s">
        <v>84</v>
      </c>
      <c r="L430" s="38" t="s">
        <v>84</v>
      </c>
    </row>
    <row r="431" spans="1:12" s="7" customFormat="1" ht="64.5" customHeight="1" x14ac:dyDescent="0.25">
      <c r="A431" s="30"/>
      <c r="B431" s="31"/>
      <c r="C431" s="32"/>
      <c r="D431" s="33"/>
      <c r="E431" s="28" t="s">
        <v>28</v>
      </c>
      <c r="F431" s="71">
        <f t="shared" si="36"/>
        <v>0</v>
      </c>
      <c r="G431" s="71">
        <f t="shared" si="36"/>
        <v>0</v>
      </c>
      <c r="H431" s="38"/>
      <c r="I431" s="38"/>
      <c r="J431" s="38"/>
      <c r="K431" s="38"/>
      <c r="L431" s="38"/>
    </row>
    <row r="432" spans="1:12" s="7" customFormat="1" ht="49.5" customHeight="1" x14ac:dyDescent="0.25">
      <c r="A432" s="30"/>
      <c r="B432" s="34"/>
      <c r="C432" s="35"/>
      <c r="D432" s="36"/>
      <c r="E432" s="28" t="s">
        <v>25</v>
      </c>
      <c r="F432" s="71">
        <f t="shared" si="36"/>
        <v>0</v>
      </c>
      <c r="G432" s="71">
        <f t="shared" si="36"/>
        <v>0</v>
      </c>
      <c r="H432" s="38"/>
      <c r="I432" s="38"/>
      <c r="J432" s="38"/>
      <c r="K432" s="38"/>
      <c r="L432" s="38"/>
    </row>
    <row r="433" spans="1:12" s="7" customFormat="1" ht="21" customHeight="1" x14ac:dyDescent="0.25">
      <c r="A433" s="30" t="s">
        <v>43</v>
      </c>
      <c r="B433" s="39" t="s">
        <v>331</v>
      </c>
      <c r="C433" s="38" t="s">
        <v>84</v>
      </c>
      <c r="D433" s="38" t="s">
        <v>84</v>
      </c>
      <c r="E433" s="28" t="s">
        <v>27</v>
      </c>
      <c r="F433" s="71">
        <f t="shared" ref="F433:G435" si="37">F436+F439</f>
        <v>0</v>
      </c>
      <c r="G433" s="71">
        <f t="shared" si="37"/>
        <v>0</v>
      </c>
      <c r="H433" s="38" t="s">
        <v>84</v>
      </c>
      <c r="I433" s="38" t="s">
        <v>84</v>
      </c>
      <c r="J433" s="38" t="s">
        <v>84</v>
      </c>
      <c r="K433" s="38" t="s">
        <v>84</v>
      </c>
      <c r="L433" s="38" t="s">
        <v>84</v>
      </c>
    </row>
    <row r="434" spans="1:12" s="7" customFormat="1" ht="68.25" customHeight="1" x14ac:dyDescent="0.25">
      <c r="A434" s="30"/>
      <c r="B434" s="39"/>
      <c r="C434" s="38"/>
      <c r="D434" s="38"/>
      <c r="E434" s="28" t="s">
        <v>28</v>
      </c>
      <c r="F434" s="71">
        <f t="shared" si="37"/>
        <v>0</v>
      </c>
      <c r="G434" s="71">
        <f t="shared" si="37"/>
        <v>0</v>
      </c>
      <c r="H434" s="38"/>
      <c r="I434" s="38"/>
      <c r="J434" s="38"/>
      <c r="K434" s="38"/>
      <c r="L434" s="38"/>
    </row>
    <row r="435" spans="1:12" s="7" customFormat="1" ht="49.5" customHeight="1" x14ac:dyDescent="0.25">
      <c r="A435" s="30"/>
      <c r="B435" s="39"/>
      <c r="C435" s="38"/>
      <c r="D435" s="38"/>
      <c r="E435" s="28" t="s">
        <v>25</v>
      </c>
      <c r="F435" s="71">
        <f t="shared" si="37"/>
        <v>0</v>
      </c>
      <c r="G435" s="71">
        <f t="shared" si="37"/>
        <v>0</v>
      </c>
      <c r="H435" s="38"/>
      <c r="I435" s="38"/>
      <c r="J435" s="38"/>
      <c r="K435" s="38"/>
      <c r="L435" s="38"/>
    </row>
    <row r="436" spans="1:12" s="7" customFormat="1" ht="16.5" customHeight="1" x14ac:dyDescent="0.25">
      <c r="A436" s="30" t="s">
        <v>44</v>
      </c>
      <c r="B436" s="37" t="s">
        <v>180</v>
      </c>
      <c r="C436" s="38" t="s">
        <v>84</v>
      </c>
      <c r="D436" s="38" t="s">
        <v>84</v>
      </c>
      <c r="E436" s="28" t="s">
        <v>27</v>
      </c>
      <c r="F436" s="71">
        <f>SUM(F437:F438)</f>
        <v>0</v>
      </c>
      <c r="G436" s="71">
        <f>SUM(G437:G438)</f>
        <v>0</v>
      </c>
      <c r="H436" s="38" t="s">
        <v>181</v>
      </c>
      <c r="I436" s="38" t="s">
        <v>134</v>
      </c>
      <c r="J436" s="38" t="s">
        <v>115</v>
      </c>
      <c r="K436" s="38">
        <v>0</v>
      </c>
      <c r="L436" s="38">
        <v>0</v>
      </c>
    </row>
    <row r="437" spans="1:12" s="7" customFormat="1" ht="67.5" customHeight="1" x14ac:dyDescent="0.25">
      <c r="A437" s="30"/>
      <c r="B437" s="37"/>
      <c r="C437" s="38"/>
      <c r="D437" s="38"/>
      <c r="E437" s="28" t="s">
        <v>28</v>
      </c>
      <c r="F437" s="71">
        <v>0</v>
      </c>
      <c r="G437" s="71">
        <v>0</v>
      </c>
      <c r="H437" s="38"/>
      <c r="I437" s="38"/>
      <c r="J437" s="38"/>
      <c r="K437" s="38"/>
      <c r="L437" s="38"/>
    </row>
    <row r="438" spans="1:12" s="7" customFormat="1" ht="49.5" customHeight="1" x14ac:dyDescent="0.25">
      <c r="A438" s="30"/>
      <c r="B438" s="37"/>
      <c r="C438" s="38"/>
      <c r="D438" s="38"/>
      <c r="E438" s="28" t="s">
        <v>25</v>
      </c>
      <c r="F438" s="71">
        <v>0</v>
      </c>
      <c r="G438" s="71">
        <v>0</v>
      </c>
      <c r="H438" s="38"/>
      <c r="I438" s="38"/>
      <c r="J438" s="38"/>
      <c r="K438" s="38"/>
      <c r="L438" s="38"/>
    </row>
    <row r="439" spans="1:12" s="7" customFormat="1" ht="18.75" customHeight="1" x14ac:dyDescent="0.25">
      <c r="A439" s="30" t="s">
        <v>7</v>
      </c>
      <c r="B439" s="37" t="s">
        <v>232</v>
      </c>
      <c r="C439" s="38" t="s">
        <v>84</v>
      </c>
      <c r="D439" s="38" t="s">
        <v>84</v>
      </c>
      <c r="E439" s="28" t="s">
        <v>27</v>
      </c>
      <c r="F439" s="71">
        <f>SUM(F440:F441)</f>
        <v>0</v>
      </c>
      <c r="G439" s="71">
        <f>SUM(G440:G441)</f>
        <v>0</v>
      </c>
      <c r="H439" s="38" t="s">
        <v>182</v>
      </c>
      <c r="I439" s="38" t="s">
        <v>77</v>
      </c>
      <c r="J439" s="38" t="s">
        <v>115</v>
      </c>
      <c r="K439" s="38">
        <v>0</v>
      </c>
      <c r="L439" s="38">
        <v>0</v>
      </c>
    </row>
    <row r="440" spans="1:12" s="7" customFormat="1" ht="65.25" customHeight="1" x14ac:dyDescent="0.25">
      <c r="A440" s="30"/>
      <c r="B440" s="37"/>
      <c r="C440" s="38"/>
      <c r="D440" s="38"/>
      <c r="E440" s="28" t="s">
        <v>28</v>
      </c>
      <c r="F440" s="71">
        <v>0</v>
      </c>
      <c r="G440" s="71">
        <v>0</v>
      </c>
      <c r="H440" s="38"/>
      <c r="I440" s="38"/>
      <c r="J440" s="38"/>
      <c r="K440" s="38"/>
      <c r="L440" s="38"/>
    </row>
    <row r="441" spans="1:12" s="7" customFormat="1" ht="49.5" customHeight="1" x14ac:dyDescent="0.25">
      <c r="A441" s="30"/>
      <c r="B441" s="37"/>
      <c r="C441" s="38"/>
      <c r="D441" s="38"/>
      <c r="E441" s="28" t="s">
        <v>25</v>
      </c>
      <c r="F441" s="71">
        <v>0</v>
      </c>
      <c r="G441" s="71">
        <v>0</v>
      </c>
      <c r="H441" s="38"/>
      <c r="I441" s="38"/>
      <c r="J441" s="38"/>
      <c r="K441" s="38"/>
      <c r="L441" s="38"/>
    </row>
    <row r="442" spans="1:12" s="7" customFormat="1" ht="17.25" customHeight="1" x14ac:dyDescent="0.25">
      <c r="A442" s="30" t="s">
        <v>88</v>
      </c>
      <c r="B442" s="25" t="s">
        <v>332</v>
      </c>
      <c r="C442" s="26"/>
      <c r="D442" s="27"/>
      <c r="E442" s="28" t="s">
        <v>27</v>
      </c>
      <c r="F442" s="71">
        <f t="shared" ref="F442:G444" si="38">F445</f>
        <v>7519737.29</v>
      </c>
      <c r="G442" s="71">
        <f t="shared" si="38"/>
        <v>7519737.29</v>
      </c>
      <c r="H442" s="38" t="s">
        <v>84</v>
      </c>
      <c r="I442" s="38" t="s">
        <v>84</v>
      </c>
      <c r="J442" s="38" t="s">
        <v>84</v>
      </c>
      <c r="K442" s="38" t="s">
        <v>84</v>
      </c>
      <c r="L442" s="38" t="s">
        <v>84</v>
      </c>
    </row>
    <row r="443" spans="1:12" s="7" customFormat="1" ht="66" customHeight="1" x14ac:dyDescent="0.25">
      <c r="A443" s="30"/>
      <c r="B443" s="31"/>
      <c r="C443" s="32"/>
      <c r="D443" s="33"/>
      <c r="E443" s="28" t="s">
        <v>28</v>
      </c>
      <c r="F443" s="71">
        <f t="shared" si="38"/>
        <v>7306737.29</v>
      </c>
      <c r="G443" s="71">
        <f t="shared" si="38"/>
        <v>7306737.29</v>
      </c>
      <c r="H443" s="38"/>
      <c r="I443" s="38"/>
      <c r="J443" s="38"/>
      <c r="K443" s="38"/>
      <c r="L443" s="38"/>
    </row>
    <row r="444" spans="1:12" s="7" customFormat="1" ht="49.5" customHeight="1" x14ac:dyDescent="0.25">
      <c r="A444" s="30"/>
      <c r="B444" s="34"/>
      <c r="C444" s="35"/>
      <c r="D444" s="36"/>
      <c r="E444" s="28" t="s">
        <v>25</v>
      </c>
      <c r="F444" s="71">
        <f t="shared" si="38"/>
        <v>213000</v>
      </c>
      <c r="G444" s="71">
        <f t="shared" si="38"/>
        <v>213000</v>
      </c>
      <c r="H444" s="38"/>
      <c r="I444" s="38"/>
      <c r="J444" s="38"/>
      <c r="K444" s="38"/>
      <c r="L444" s="38"/>
    </row>
    <row r="445" spans="1:12" s="7" customFormat="1" ht="15.75" customHeight="1" x14ac:dyDescent="0.25">
      <c r="A445" s="30" t="s">
        <v>45</v>
      </c>
      <c r="B445" s="39" t="s">
        <v>333</v>
      </c>
      <c r="C445" s="38" t="s">
        <v>84</v>
      </c>
      <c r="D445" s="38" t="s">
        <v>527</v>
      </c>
      <c r="E445" s="28" t="s">
        <v>27</v>
      </c>
      <c r="F445" s="71">
        <f t="shared" ref="F445:G447" si="39">F448+F451+F454+F457+F460+F463+F466</f>
        <v>7519737.29</v>
      </c>
      <c r="G445" s="71">
        <f t="shared" si="39"/>
        <v>7519737.29</v>
      </c>
      <c r="H445" s="38" t="s">
        <v>84</v>
      </c>
      <c r="I445" s="38" t="s">
        <v>84</v>
      </c>
      <c r="J445" s="38" t="s">
        <v>84</v>
      </c>
      <c r="K445" s="38" t="s">
        <v>84</v>
      </c>
      <c r="L445" s="38" t="s">
        <v>84</v>
      </c>
    </row>
    <row r="446" spans="1:12" s="7" customFormat="1" ht="70.5" customHeight="1" x14ac:dyDescent="0.25">
      <c r="A446" s="30"/>
      <c r="B446" s="39"/>
      <c r="C446" s="38"/>
      <c r="D446" s="38"/>
      <c r="E446" s="28" t="s">
        <v>28</v>
      </c>
      <c r="F446" s="71">
        <f t="shared" si="39"/>
        <v>7306737.29</v>
      </c>
      <c r="G446" s="71">
        <f t="shared" si="39"/>
        <v>7306737.29</v>
      </c>
      <c r="H446" s="38"/>
      <c r="I446" s="38"/>
      <c r="J446" s="38"/>
      <c r="K446" s="38"/>
      <c r="L446" s="38"/>
    </row>
    <row r="447" spans="1:12" s="7" customFormat="1" ht="49.5" customHeight="1" x14ac:dyDescent="0.25">
      <c r="A447" s="30"/>
      <c r="B447" s="39"/>
      <c r="C447" s="38"/>
      <c r="D447" s="38"/>
      <c r="E447" s="28" t="s">
        <v>25</v>
      </c>
      <c r="F447" s="71">
        <f t="shared" si="39"/>
        <v>213000</v>
      </c>
      <c r="G447" s="71">
        <f t="shared" si="39"/>
        <v>213000</v>
      </c>
      <c r="H447" s="38"/>
      <c r="I447" s="38"/>
      <c r="J447" s="38"/>
      <c r="K447" s="38"/>
      <c r="L447" s="38"/>
    </row>
    <row r="448" spans="1:12" s="7" customFormat="1" ht="19.5" customHeight="1" x14ac:dyDescent="0.25">
      <c r="A448" s="30" t="s">
        <v>183</v>
      </c>
      <c r="B448" s="37" t="s">
        <v>211</v>
      </c>
      <c r="C448" s="38">
        <v>506</v>
      </c>
      <c r="D448" s="38" t="s">
        <v>528</v>
      </c>
      <c r="E448" s="28" t="s">
        <v>27</v>
      </c>
      <c r="F448" s="71">
        <f>SUM(F449:F450)</f>
        <v>546889.1</v>
      </c>
      <c r="G448" s="71">
        <f>SUM(G449:G450)</f>
        <v>546889.1</v>
      </c>
      <c r="H448" s="38" t="s">
        <v>184</v>
      </c>
      <c r="I448" s="38" t="s">
        <v>75</v>
      </c>
      <c r="J448" s="38" t="s">
        <v>115</v>
      </c>
      <c r="K448" s="38">
        <v>234</v>
      </c>
      <c r="L448" s="38">
        <v>234</v>
      </c>
    </row>
    <row r="449" spans="1:12" s="7" customFormat="1" ht="66.75" customHeight="1" x14ac:dyDescent="0.25">
      <c r="A449" s="30"/>
      <c r="B449" s="37"/>
      <c r="C449" s="38"/>
      <c r="D449" s="38"/>
      <c r="E449" s="28" t="s">
        <v>28</v>
      </c>
      <c r="F449" s="71">
        <v>546889.1</v>
      </c>
      <c r="G449" s="71">
        <v>546889.1</v>
      </c>
      <c r="H449" s="38"/>
      <c r="I449" s="38"/>
      <c r="J449" s="38"/>
      <c r="K449" s="38"/>
      <c r="L449" s="38"/>
    </row>
    <row r="450" spans="1:12" s="7" customFormat="1" ht="49.5" customHeight="1" x14ac:dyDescent="0.25">
      <c r="A450" s="30"/>
      <c r="B450" s="37"/>
      <c r="C450" s="38"/>
      <c r="D450" s="38"/>
      <c r="E450" s="28" t="s">
        <v>25</v>
      </c>
      <c r="F450" s="71">
        <v>0</v>
      </c>
      <c r="G450" s="71">
        <v>0</v>
      </c>
      <c r="H450" s="38"/>
      <c r="I450" s="38"/>
      <c r="J450" s="38"/>
      <c r="K450" s="38"/>
      <c r="L450" s="38"/>
    </row>
    <row r="451" spans="1:12" s="7" customFormat="1" ht="18.75" customHeight="1" x14ac:dyDescent="0.25">
      <c r="A451" s="44" t="s">
        <v>13</v>
      </c>
      <c r="B451" s="42" t="s">
        <v>218</v>
      </c>
      <c r="C451" s="43">
        <v>506</v>
      </c>
      <c r="D451" s="43" t="s">
        <v>529</v>
      </c>
      <c r="E451" s="28" t="s">
        <v>27</v>
      </c>
      <c r="F451" s="71">
        <f>SUM(F452:F453)</f>
        <v>283000</v>
      </c>
      <c r="G451" s="71">
        <f>SUM(G452:G453)</f>
        <v>283000</v>
      </c>
      <c r="H451" s="43" t="s">
        <v>185</v>
      </c>
      <c r="I451" s="43" t="s">
        <v>75</v>
      </c>
      <c r="J451" s="43" t="s">
        <v>115</v>
      </c>
      <c r="K451" s="43">
        <v>120</v>
      </c>
      <c r="L451" s="43">
        <v>120</v>
      </c>
    </row>
    <row r="452" spans="1:12" s="7" customFormat="1" ht="66.75" customHeight="1" x14ac:dyDescent="0.25">
      <c r="A452" s="48"/>
      <c r="B452" s="46"/>
      <c r="C452" s="47"/>
      <c r="D452" s="47"/>
      <c r="E452" s="28" t="s">
        <v>28</v>
      </c>
      <c r="F452" s="71">
        <v>70000</v>
      </c>
      <c r="G452" s="71">
        <v>70000</v>
      </c>
      <c r="H452" s="47"/>
      <c r="I452" s="47"/>
      <c r="J452" s="47"/>
      <c r="K452" s="47"/>
      <c r="L452" s="47"/>
    </row>
    <row r="453" spans="1:12" s="7" customFormat="1" ht="49.5" customHeight="1" x14ac:dyDescent="0.25">
      <c r="A453" s="52"/>
      <c r="B453" s="50"/>
      <c r="C453" s="51"/>
      <c r="D453" s="51"/>
      <c r="E453" s="28" t="s">
        <v>25</v>
      </c>
      <c r="F453" s="71">
        <v>213000</v>
      </c>
      <c r="G453" s="71">
        <v>213000</v>
      </c>
      <c r="H453" s="51"/>
      <c r="I453" s="51"/>
      <c r="J453" s="51"/>
      <c r="K453" s="51"/>
      <c r="L453" s="51"/>
    </row>
    <row r="454" spans="1:12" s="7" customFormat="1" ht="16.5" customHeight="1" x14ac:dyDescent="0.25">
      <c r="A454" s="30" t="s">
        <v>15</v>
      </c>
      <c r="B454" s="37" t="s">
        <v>186</v>
      </c>
      <c r="C454" s="38">
        <v>506</v>
      </c>
      <c r="D454" s="38" t="s">
        <v>530</v>
      </c>
      <c r="E454" s="28" t="s">
        <v>27</v>
      </c>
      <c r="F454" s="71">
        <f>SUM(F455:F456)</f>
        <v>248859.2</v>
      </c>
      <c r="G454" s="71">
        <f>SUM(G455:G456)</f>
        <v>248859.2</v>
      </c>
      <c r="H454" s="38" t="s">
        <v>187</v>
      </c>
      <c r="I454" s="38" t="s">
        <v>72</v>
      </c>
      <c r="J454" s="38" t="s">
        <v>115</v>
      </c>
      <c r="K454" s="38">
        <v>12</v>
      </c>
      <c r="L454" s="38">
        <v>12</v>
      </c>
    </row>
    <row r="455" spans="1:12" s="7" customFormat="1" ht="66.75" customHeight="1" x14ac:dyDescent="0.25">
      <c r="A455" s="30"/>
      <c r="B455" s="37"/>
      <c r="C455" s="38"/>
      <c r="D455" s="38"/>
      <c r="E455" s="28" t="s">
        <v>28</v>
      </c>
      <c r="F455" s="71">
        <v>248859.2</v>
      </c>
      <c r="G455" s="71">
        <v>248859.2</v>
      </c>
      <c r="H455" s="38"/>
      <c r="I455" s="38"/>
      <c r="J455" s="38"/>
      <c r="K455" s="38"/>
      <c r="L455" s="38"/>
    </row>
    <row r="456" spans="1:12" s="7" customFormat="1" ht="49.5" customHeight="1" x14ac:dyDescent="0.25">
      <c r="A456" s="30"/>
      <c r="B456" s="37"/>
      <c r="C456" s="38"/>
      <c r="D456" s="38"/>
      <c r="E456" s="28" t="s">
        <v>25</v>
      </c>
      <c r="F456" s="71">
        <v>0</v>
      </c>
      <c r="G456" s="71">
        <v>0</v>
      </c>
      <c r="H456" s="38"/>
      <c r="I456" s="38"/>
      <c r="J456" s="38"/>
      <c r="K456" s="38"/>
      <c r="L456" s="38"/>
    </row>
    <row r="457" spans="1:12" s="7" customFormat="1" ht="18.75" customHeight="1" x14ac:dyDescent="0.25">
      <c r="A457" s="30" t="s">
        <v>16</v>
      </c>
      <c r="B457" s="37" t="s">
        <v>188</v>
      </c>
      <c r="C457" s="38">
        <v>506</v>
      </c>
      <c r="D457" s="38" t="s">
        <v>531</v>
      </c>
      <c r="E457" s="28" t="s">
        <v>27</v>
      </c>
      <c r="F457" s="71">
        <f>SUM(F458:F459)</f>
        <v>2550</v>
      </c>
      <c r="G457" s="71">
        <f>SUM(G458:G459)</f>
        <v>2550</v>
      </c>
      <c r="H457" s="38" t="s">
        <v>189</v>
      </c>
      <c r="I457" s="38" t="s">
        <v>75</v>
      </c>
      <c r="J457" s="38" t="s">
        <v>115</v>
      </c>
      <c r="K457" s="38">
        <v>7</v>
      </c>
      <c r="L457" s="38">
        <v>7</v>
      </c>
    </row>
    <row r="458" spans="1:12" s="7" customFormat="1" ht="66" customHeight="1" x14ac:dyDescent="0.25">
      <c r="A458" s="30"/>
      <c r="B458" s="37"/>
      <c r="C458" s="38"/>
      <c r="D458" s="38"/>
      <c r="E458" s="28" t="s">
        <v>28</v>
      </c>
      <c r="F458" s="71">
        <v>2550</v>
      </c>
      <c r="G458" s="71">
        <v>2550</v>
      </c>
      <c r="H458" s="38"/>
      <c r="I458" s="38"/>
      <c r="J458" s="38"/>
      <c r="K458" s="38"/>
      <c r="L458" s="38"/>
    </row>
    <row r="459" spans="1:12" s="7" customFormat="1" ht="49.5" customHeight="1" x14ac:dyDescent="0.25">
      <c r="A459" s="30"/>
      <c r="B459" s="37"/>
      <c r="C459" s="38"/>
      <c r="D459" s="38"/>
      <c r="E459" s="28" t="s">
        <v>25</v>
      </c>
      <c r="F459" s="71">
        <v>0</v>
      </c>
      <c r="G459" s="71">
        <v>0</v>
      </c>
      <c r="H459" s="38"/>
      <c r="I459" s="38"/>
      <c r="J459" s="38"/>
      <c r="K459" s="38"/>
      <c r="L459" s="38"/>
    </row>
    <row r="460" spans="1:12" s="7" customFormat="1" ht="21" customHeight="1" x14ac:dyDescent="0.25">
      <c r="A460" s="30" t="s">
        <v>17</v>
      </c>
      <c r="B460" s="37" t="s">
        <v>190</v>
      </c>
      <c r="C460" s="38">
        <v>506</v>
      </c>
      <c r="D460" s="38" t="s">
        <v>532</v>
      </c>
      <c r="E460" s="28" t="s">
        <v>27</v>
      </c>
      <c r="F460" s="71">
        <f>SUM(F461:F462)</f>
        <v>6347242.1699999999</v>
      </c>
      <c r="G460" s="71">
        <f>SUM(G461:G462)</f>
        <v>6347242.1699999999</v>
      </c>
      <c r="H460" s="38" t="s">
        <v>191</v>
      </c>
      <c r="I460" s="38" t="s">
        <v>77</v>
      </c>
      <c r="J460" s="38" t="s">
        <v>115</v>
      </c>
      <c r="K460" s="38">
        <v>100</v>
      </c>
      <c r="L460" s="38">
        <v>100</v>
      </c>
    </row>
    <row r="461" spans="1:12" s="7" customFormat="1" ht="66" customHeight="1" x14ac:dyDescent="0.25">
      <c r="A461" s="30"/>
      <c r="B461" s="37"/>
      <c r="C461" s="38"/>
      <c r="D461" s="38"/>
      <c r="E461" s="28" t="s">
        <v>28</v>
      </c>
      <c r="F461" s="71">
        <v>6347242.1699999999</v>
      </c>
      <c r="G461" s="71">
        <v>6347242.1699999999</v>
      </c>
      <c r="H461" s="38"/>
      <c r="I461" s="38"/>
      <c r="J461" s="38"/>
      <c r="K461" s="38"/>
      <c r="L461" s="38"/>
    </row>
    <row r="462" spans="1:12" s="7" customFormat="1" ht="49.5" customHeight="1" x14ac:dyDescent="0.25">
      <c r="A462" s="30"/>
      <c r="B462" s="37"/>
      <c r="C462" s="38"/>
      <c r="D462" s="38"/>
      <c r="E462" s="28" t="s">
        <v>25</v>
      </c>
      <c r="F462" s="71">
        <v>0</v>
      </c>
      <c r="G462" s="71">
        <v>0</v>
      </c>
      <c r="H462" s="38"/>
      <c r="I462" s="38"/>
      <c r="J462" s="38"/>
      <c r="K462" s="38"/>
      <c r="L462" s="38"/>
    </row>
    <row r="463" spans="1:12" s="7" customFormat="1" ht="20.25" customHeight="1" x14ac:dyDescent="0.25">
      <c r="A463" s="44" t="s">
        <v>166</v>
      </c>
      <c r="B463" s="37" t="s">
        <v>219</v>
      </c>
      <c r="C463" s="43">
        <v>506</v>
      </c>
      <c r="D463" s="43" t="s">
        <v>533</v>
      </c>
      <c r="E463" s="28" t="s">
        <v>27</v>
      </c>
      <c r="F463" s="71">
        <f>SUM(F464:F465)</f>
        <v>91196.82</v>
      </c>
      <c r="G463" s="71">
        <f>SUM(G464:G465)</f>
        <v>91196.82</v>
      </c>
      <c r="H463" s="43" t="s">
        <v>220</v>
      </c>
      <c r="I463" s="43" t="s">
        <v>75</v>
      </c>
      <c r="J463" s="43" t="s">
        <v>115</v>
      </c>
      <c r="K463" s="43">
        <v>2</v>
      </c>
      <c r="L463" s="43">
        <v>2</v>
      </c>
    </row>
    <row r="464" spans="1:12" s="7" customFormat="1" ht="66.75" customHeight="1" x14ac:dyDescent="0.25">
      <c r="A464" s="48"/>
      <c r="B464" s="37"/>
      <c r="C464" s="47"/>
      <c r="D464" s="47"/>
      <c r="E464" s="28" t="s">
        <v>28</v>
      </c>
      <c r="F464" s="71">
        <v>91196.82</v>
      </c>
      <c r="G464" s="71">
        <v>91196.82</v>
      </c>
      <c r="H464" s="47"/>
      <c r="I464" s="47"/>
      <c r="J464" s="47"/>
      <c r="K464" s="47"/>
      <c r="L464" s="47"/>
    </row>
    <row r="465" spans="1:12" s="7" customFormat="1" ht="49.5" customHeight="1" x14ac:dyDescent="0.25">
      <c r="A465" s="52"/>
      <c r="B465" s="37"/>
      <c r="C465" s="51"/>
      <c r="D465" s="51"/>
      <c r="E465" s="28" t="s">
        <v>25</v>
      </c>
      <c r="F465" s="71">
        <v>0</v>
      </c>
      <c r="G465" s="71">
        <v>0</v>
      </c>
      <c r="H465" s="51"/>
      <c r="I465" s="51"/>
      <c r="J465" s="51"/>
      <c r="K465" s="51"/>
      <c r="L465" s="51"/>
    </row>
    <row r="466" spans="1:12" s="7" customFormat="1" ht="19.5" customHeight="1" x14ac:dyDescent="0.25">
      <c r="A466" s="30" t="s">
        <v>506</v>
      </c>
      <c r="B466" s="37" t="s">
        <v>507</v>
      </c>
      <c r="C466" s="38" t="s">
        <v>84</v>
      </c>
      <c r="D466" s="38" t="s">
        <v>84</v>
      </c>
      <c r="E466" s="28" t="s">
        <v>27</v>
      </c>
      <c r="F466" s="71">
        <f>SUM(F467:F468)</f>
        <v>0</v>
      </c>
      <c r="G466" s="71">
        <f>SUM(G467:G468)</f>
        <v>0</v>
      </c>
      <c r="H466" s="38" t="s">
        <v>508</v>
      </c>
      <c r="I466" s="38" t="s">
        <v>77</v>
      </c>
      <c r="J466" s="38" t="s">
        <v>115</v>
      </c>
      <c r="K466" s="38">
        <v>15</v>
      </c>
      <c r="L466" s="38">
        <v>15</v>
      </c>
    </row>
    <row r="467" spans="1:12" s="7" customFormat="1" ht="69" customHeight="1" x14ac:dyDescent="0.25">
      <c r="A467" s="30"/>
      <c r="B467" s="37"/>
      <c r="C467" s="38"/>
      <c r="D467" s="38"/>
      <c r="E467" s="28" t="s">
        <v>28</v>
      </c>
      <c r="F467" s="71">
        <v>0</v>
      </c>
      <c r="G467" s="71">
        <v>0</v>
      </c>
      <c r="H467" s="38"/>
      <c r="I467" s="38"/>
      <c r="J467" s="38"/>
      <c r="K467" s="38"/>
      <c r="L467" s="38"/>
    </row>
    <row r="468" spans="1:12" s="7" customFormat="1" ht="49.5" customHeight="1" x14ac:dyDescent="0.25">
      <c r="A468" s="30"/>
      <c r="B468" s="37"/>
      <c r="C468" s="38"/>
      <c r="D468" s="38"/>
      <c r="E468" s="28" t="s">
        <v>25</v>
      </c>
      <c r="F468" s="71">
        <v>0</v>
      </c>
      <c r="G468" s="71">
        <v>0</v>
      </c>
      <c r="H468" s="38"/>
      <c r="I468" s="38"/>
      <c r="J468" s="38"/>
      <c r="K468" s="38"/>
      <c r="L468" s="38"/>
    </row>
    <row r="469" spans="1:12" s="7" customFormat="1" ht="21" customHeight="1" x14ac:dyDescent="0.25">
      <c r="A469" s="30" t="s">
        <v>118</v>
      </c>
      <c r="B469" s="25" t="s">
        <v>334</v>
      </c>
      <c r="C469" s="26"/>
      <c r="D469" s="27"/>
      <c r="E469" s="28" t="s">
        <v>27</v>
      </c>
      <c r="F469" s="71">
        <f t="shared" ref="F469:G471" si="40">F472</f>
        <v>70000</v>
      </c>
      <c r="G469" s="71">
        <f t="shared" si="40"/>
        <v>70000</v>
      </c>
      <c r="H469" s="43" t="s">
        <v>84</v>
      </c>
      <c r="I469" s="43" t="s">
        <v>84</v>
      </c>
      <c r="J469" s="43" t="s">
        <v>84</v>
      </c>
      <c r="K469" s="43" t="s">
        <v>84</v>
      </c>
      <c r="L469" s="43" t="s">
        <v>84</v>
      </c>
    </row>
    <row r="470" spans="1:12" s="7" customFormat="1" ht="66" customHeight="1" x14ac:dyDescent="0.25">
      <c r="A470" s="30"/>
      <c r="B470" s="31"/>
      <c r="C470" s="32"/>
      <c r="D470" s="33"/>
      <c r="E470" s="28" t="s">
        <v>28</v>
      </c>
      <c r="F470" s="71">
        <f t="shared" si="40"/>
        <v>70000</v>
      </c>
      <c r="G470" s="71">
        <f t="shared" si="40"/>
        <v>70000</v>
      </c>
      <c r="H470" s="47"/>
      <c r="I470" s="47"/>
      <c r="J470" s="47"/>
      <c r="K470" s="47"/>
      <c r="L470" s="47"/>
    </row>
    <row r="471" spans="1:12" s="7" customFormat="1" ht="49.5" customHeight="1" x14ac:dyDescent="0.25">
      <c r="A471" s="30"/>
      <c r="B471" s="34"/>
      <c r="C471" s="35"/>
      <c r="D471" s="36"/>
      <c r="E471" s="28" t="s">
        <v>25</v>
      </c>
      <c r="F471" s="71">
        <f t="shared" si="40"/>
        <v>0</v>
      </c>
      <c r="G471" s="71">
        <f t="shared" si="40"/>
        <v>0</v>
      </c>
      <c r="H471" s="51"/>
      <c r="I471" s="51"/>
      <c r="J471" s="51"/>
      <c r="K471" s="51"/>
      <c r="L471" s="51"/>
    </row>
    <row r="472" spans="1:12" s="7" customFormat="1" ht="20.25" customHeight="1" x14ac:dyDescent="0.25">
      <c r="A472" s="30" t="s">
        <v>47</v>
      </c>
      <c r="B472" s="39" t="s">
        <v>335</v>
      </c>
      <c r="C472" s="43" t="s">
        <v>84</v>
      </c>
      <c r="D472" s="43" t="s">
        <v>534</v>
      </c>
      <c r="E472" s="28" t="s">
        <v>27</v>
      </c>
      <c r="F472" s="71">
        <f t="shared" ref="F472:G474" si="41">F475+F478</f>
        <v>70000</v>
      </c>
      <c r="G472" s="71">
        <f t="shared" si="41"/>
        <v>70000</v>
      </c>
      <c r="H472" s="43" t="s">
        <v>84</v>
      </c>
      <c r="I472" s="43" t="s">
        <v>84</v>
      </c>
      <c r="J472" s="43" t="s">
        <v>84</v>
      </c>
      <c r="K472" s="43" t="s">
        <v>84</v>
      </c>
      <c r="L472" s="43" t="s">
        <v>84</v>
      </c>
    </row>
    <row r="473" spans="1:12" s="7" customFormat="1" ht="67.5" customHeight="1" x14ac:dyDescent="0.25">
      <c r="A473" s="30"/>
      <c r="B473" s="39"/>
      <c r="C473" s="47"/>
      <c r="D473" s="47"/>
      <c r="E473" s="28" t="s">
        <v>28</v>
      </c>
      <c r="F473" s="71">
        <f t="shared" si="41"/>
        <v>70000</v>
      </c>
      <c r="G473" s="71">
        <f t="shared" si="41"/>
        <v>70000</v>
      </c>
      <c r="H473" s="47"/>
      <c r="I473" s="47"/>
      <c r="J473" s="47"/>
      <c r="K473" s="47"/>
      <c r="L473" s="47"/>
    </row>
    <row r="474" spans="1:12" s="7" customFormat="1" ht="49.5" customHeight="1" x14ac:dyDescent="0.25">
      <c r="A474" s="30"/>
      <c r="B474" s="39"/>
      <c r="C474" s="51"/>
      <c r="D474" s="51"/>
      <c r="E474" s="28" t="s">
        <v>25</v>
      </c>
      <c r="F474" s="71">
        <f t="shared" si="41"/>
        <v>0</v>
      </c>
      <c r="G474" s="71">
        <f t="shared" si="41"/>
        <v>0</v>
      </c>
      <c r="H474" s="51"/>
      <c r="I474" s="51"/>
      <c r="J474" s="51"/>
      <c r="K474" s="51"/>
      <c r="L474" s="51"/>
    </row>
    <row r="475" spans="1:12" s="7" customFormat="1" ht="21" customHeight="1" x14ac:dyDescent="0.25">
      <c r="A475" s="44" t="s">
        <v>48</v>
      </c>
      <c r="B475" s="42" t="s">
        <v>221</v>
      </c>
      <c r="C475" s="43">
        <v>506</v>
      </c>
      <c r="D475" s="43" t="s">
        <v>535</v>
      </c>
      <c r="E475" s="28" t="s">
        <v>27</v>
      </c>
      <c r="F475" s="71">
        <f>SUM(F476:F477)</f>
        <v>20000</v>
      </c>
      <c r="G475" s="71">
        <f>SUM(G476:G477)</f>
        <v>20000</v>
      </c>
      <c r="H475" s="43" t="s">
        <v>222</v>
      </c>
      <c r="I475" s="43" t="s">
        <v>75</v>
      </c>
      <c r="J475" s="43" t="s">
        <v>115</v>
      </c>
      <c r="K475" s="43">
        <v>11886</v>
      </c>
      <c r="L475" s="43">
        <v>11886</v>
      </c>
    </row>
    <row r="476" spans="1:12" s="7" customFormat="1" ht="66.75" customHeight="1" x14ac:dyDescent="0.25">
      <c r="A476" s="48"/>
      <c r="B476" s="46"/>
      <c r="C476" s="47"/>
      <c r="D476" s="47"/>
      <c r="E476" s="28" t="s">
        <v>28</v>
      </c>
      <c r="F476" s="71">
        <v>20000</v>
      </c>
      <c r="G476" s="71">
        <v>20000</v>
      </c>
      <c r="H476" s="47"/>
      <c r="I476" s="47"/>
      <c r="J476" s="47"/>
      <c r="K476" s="47"/>
      <c r="L476" s="47"/>
    </row>
    <row r="477" spans="1:12" s="7" customFormat="1" ht="49.5" customHeight="1" x14ac:dyDescent="0.25">
      <c r="A477" s="52"/>
      <c r="B477" s="50"/>
      <c r="C477" s="51"/>
      <c r="D477" s="51"/>
      <c r="E477" s="28" t="s">
        <v>25</v>
      </c>
      <c r="F477" s="71">
        <v>0</v>
      </c>
      <c r="G477" s="71">
        <v>0</v>
      </c>
      <c r="H477" s="51"/>
      <c r="I477" s="51"/>
      <c r="J477" s="51"/>
      <c r="K477" s="51"/>
      <c r="L477" s="51"/>
    </row>
    <row r="478" spans="1:12" s="7" customFormat="1" ht="20.25" customHeight="1" x14ac:dyDescent="0.25">
      <c r="A478" s="44" t="s">
        <v>97</v>
      </c>
      <c r="B478" s="42" t="s">
        <v>223</v>
      </c>
      <c r="C478" s="43">
        <v>506</v>
      </c>
      <c r="D478" s="43" t="s">
        <v>536</v>
      </c>
      <c r="E478" s="28" t="s">
        <v>27</v>
      </c>
      <c r="F478" s="71">
        <f>SUM(F479:F480)</f>
        <v>50000</v>
      </c>
      <c r="G478" s="71">
        <f>SUM(G479:G480)</f>
        <v>50000</v>
      </c>
      <c r="H478" s="43" t="s">
        <v>224</v>
      </c>
      <c r="I478" s="43" t="s">
        <v>75</v>
      </c>
      <c r="J478" s="43" t="s">
        <v>115</v>
      </c>
      <c r="K478" s="43">
        <v>3450</v>
      </c>
      <c r="L478" s="43">
        <v>3450</v>
      </c>
    </row>
    <row r="479" spans="1:12" s="7" customFormat="1" ht="67.5" customHeight="1" x14ac:dyDescent="0.25">
      <c r="A479" s="48"/>
      <c r="B479" s="46"/>
      <c r="C479" s="47"/>
      <c r="D479" s="47"/>
      <c r="E479" s="28" t="s">
        <v>28</v>
      </c>
      <c r="F479" s="71">
        <v>50000</v>
      </c>
      <c r="G479" s="71">
        <v>50000</v>
      </c>
      <c r="H479" s="47"/>
      <c r="I479" s="47"/>
      <c r="J479" s="47"/>
      <c r="K479" s="47"/>
      <c r="L479" s="47"/>
    </row>
    <row r="480" spans="1:12" s="7" customFormat="1" ht="49.5" customHeight="1" x14ac:dyDescent="0.25">
      <c r="A480" s="52"/>
      <c r="B480" s="50"/>
      <c r="C480" s="51"/>
      <c r="D480" s="51"/>
      <c r="E480" s="28" t="s">
        <v>25</v>
      </c>
      <c r="F480" s="71">
        <v>0</v>
      </c>
      <c r="G480" s="71">
        <v>0</v>
      </c>
      <c r="H480" s="51"/>
      <c r="I480" s="51"/>
      <c r="J480" s="51"/>
      <c r="K480" s="51"/>
      <c r="L480" s="51"/>
    </row>
    <row r="481" spans="1:12" s="7" customFormat="1" ht="22.5" customHeight="1" x14ac:dyDescent="0.25">
      <c r="A481" s="73" t="s">
        <v>4</v>
      </c>
      <c r="B481" s="73"/>
      <c r="C481" s="38" t="s">
        <v>84</v>
      </c>
      <c r="D481" s="38" t="s">
        <v>84</v>
      </c>
      <c r="E481" s="28" t="s">
        <v>27</v>
      </c>
      <c r="F481" s="71">
        <f t="shared" ref="F481:G483" si="42">F412+F430+F442+F469</f>
        <v>14843589.17</v>
      </c>
      <c r="G481" s="71">
        <f t="shared" si="42"/>
        <v>14723463.629999999</v>
      </c>
      <c r="H481" s="30" t="s">
        <v>26</v>
      </c>
      <c r="I481" s="30" t="s">
        <v>26</v>
      </c>
      <c r="J481" s="30" t="s">
        <v>84</v>
      </c>
      <c r="K481" s="30" t="s">
        <v>84</v>
      </c>
      <c r="L481" s="30" t="s">
        <v>84</v>
      </c>
    </row>
    <row r="482" spans="1:12" s="7" customFormat="1" ht="66.75" customHeight="1" x14ac:dyDescent="0.25">
      <c r="A482" s="73"/>
      <c r="B482" s="73"/>
      <c r="C482" s="38"/>
      <c r="D482" s="38"/>
      <c r="E482" s="28" t="s">
        <v>28</v>
      </c>
      <c r="F482" s="71">
        <f t="shared" si="42"/>
        <v>14592597.199999999</v>
      </c>
      <c r="G482" s="71">
        <f t="shared" si="42"/>
        <v>14472471.66</v>
      </c>
      <c r="H482" s="30"/>
      <c r="I482" s="30"/>
      <c r="J482" s="30"/>
      <c r="K482" s="30"/>
      <c r="L482" s="30"/>
    </row>
    <row r="483" spans="1:12" s="7" customFormat="1" ht="60" customHeight="1" x14ac:dyDescent="0.25">
      <c r="A483" s="73"/>
      <c r="B483" s="73"/>
      <c r="C483" s="38"/>
      <c r="D483" s="38"/>
      <c r="E483" s="28" t="s">
        <v>25</v>
      </c>
      <c r="F483" s="71">
        <f t="shared" si="42"/>
        <v>250991.97</v>
      </c>
      <c r="G483" s="71">
        <f t="shared" si="42"/>
        <v>250991.97</v>
      </c>
      <c r="H483" s="30"/>
      <c r="I483" s="30"/>
      <c r="J483" s="30"/>
      <c r="K483" s="30"/>
      <c r="L483" s="30"/>
    </row>
    <row r="484" spans="1:12" s="7" customFormat="1" ht="37.5" customHeight="1" x14ac:dyDescent="0.25">
      <c r="A484" s="21" t="s">
        <v>336</v>
      </c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3"/>
    </row>
    <row r="485" spans="1:12" s="7" customFormat="1" ht="35.25" customHeight="1" x14ac:dyDescent="0.25">
      <c r="A485" s="21" t="s">
        <v>412</v>
      </c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3"/>
    </row>
    <row r="486" spans="1:12" s="7" customFormat="1" ht="21.75" customHeight="1" x14ac:dyDescent="0.25">
      <c r="A486" s="38" t="s">
        <v>64</v>
      </c>
      <c r="B486" s="25" t="s">
        <v>337</v>
      </c>
      <c r="C486" s="26"/>
      <c r="D486" s="27"/>
      <c r="E486" s="28" t="s">
        <v>27</v>
      </c>
      <c r="F486" s="71">
        <f t="shared" ref="F486:G489" si="43">F490</f>
        <v>5000</v>
      </c>
      <c r="G486" s="71">
        <f t="shared" si="43"/>
        <v>5000</v>
      </c>
      <c r="H486" s="30" t="s">
        <v>26</v>
      </c>
      <c r="I486" s="30" t="s">
        <v>26</v>
      </c>
      <c r="J486" s="30" t="s">
        <v>84</v>
      </c>
      <c r="K486" s="30" t="s">
        <v>84</v>
      </c>
      <c r="L486" s="30" t="s">
        <v>84</v>
      </c>
    </row>
    <row r="487" spans="1:12" s="7" customFormat="1" ht="70.5" customHeight="1" x14ac:dyDescent="0.25">
      <c r="A487" s="38"/>
      <c r="B487" s="31"/>
      <c r="C487" s="32"/>
      <c r="D487" s="33"/>
      <c r="E487" s="28" t="s">
        <v>28</v>
      </c>
      <c r="F487" s="71">
        <f t="shared" si="43"/>
        <v>5000</v>
      </c>
      <c r="G487" s="71">
        <f t="shared" si="43"/>
        <v>5000</v>
      </c>
      <c r="H487" s="30"/>
      <c r="I487" s="30"/>
      <c r="J487" s="30"/>
      <c r="K487" s="30"/>
      <c r="L487" s="30"/>
    </row>
    <row r="488" spans="1:12" s="7" customFormat="1" ht="53.25" customHeight="1" x14ac:dyDescent="0.25">
      <c r="A488" s="38"/>
      <c r="B488" s="31"/>
      <c r="C488" s="32"/>
      <c r="D488" s="33"/>
      <c r="E488" s="28" t="s">
        <v>25</v>
      </c>
      <c r="F488" s="71">
        <f t="shared" si="43"/>
        <v>0</v>
      </c>
      <c r="G488" s="71">
        <f t="shared" si="43"/>
        <v>0</v>
      </c>
      <c r="H488" s="30"/>
      <c r="I488" s="30"/>
      <c r="J488" s="30"/>
      <c r="K488" s="30"/>
      <c r="L488" s="30"/>
    </row>
    <row r="489" spans="1:12" s="7" customFormat="1" ht="53.25" customHeight="1" x14ac:dyDescent="0.25">
      <c r="A489" s="38"/>
      <c r="B489" s="34"/>
      <c r="C489" s="35"/>
      <c r="D489" s="36"/>
      <c r="E489" s="28" t="s">
        <v>14</v>
      </c>
      <c r="F489" s="71">
        <f t="shared" si="43"/>
        <v>0</v>
      </c>
      <c r="G489" s="71">
        <f t="shared" si="43"/>
        <v>0</v>
      </c>
      <c r="H489" s="30"/>
      <c r="I489" s="30"/>
      <c r="J489" s="30"/>
      <c r="K489" s="30"/>
      <c r="L489" s="30"/>
    </row>
    <row r="490" spans="1:12" s="7" customFormat="1" ht="16.5" customHeight="1" x14ac:dyDescent="0.25">
      <c r="A490" s="38" t="s">
        <v>41</v>
      </c>
      <c r="B490" s="37" t="s">
        <v>338</v>
      </c>
      <c r="C490" s="30" t="s">
        <v>84</v>
      </c>
      <c r="D490" s="30" t="s">
        <v>537</v>
      </c>
      <c r="E490" s="28" t="s">
        <v>27</v>
      </c>
      <c r="F490" s="71">
        <f t="shared" ref="F490:G493" si="44">F494+F498</f>
        <v>5000</v>
      </c>
      <c r="G490" s="71">
        <f t="shared" si="44"/>
        <v>5000</v>
      </c>
      <c r="H490" s="30" t="s">
        <v>26</v>
      </c>
      <c r="I490" s="30" t="s">
        <v>26</v>
      </c>
      <c r="J490" s="30" t="s">
        <v>84</v>
      </c>
      <c r="K490" s="30" t="s">
        <v>84</v>
      </c>
      <c r="L490" s="30" t="s">
        <v>84</v>
      </c>
    </row>
    <row r="491" spans="1:12" s="7" customFormat="1" ht="66.75" customHeight="1" x14ac:dyDescent="0.25">
      <c r="A491" s="38"/>
      <c r="B491" s="37"/>
      <c r="C491" s="30"/>
      <c r="D491" s="30"/>
      <c r="E491" s="28" t="s">
        <v>28</v>
      </c>
      <c r="F491" s="71">
        <f t="shared" si="44"/>
        <v>5000</v>
      </c>
      <c r="G491" s="71">
        <f t="shared" si="44"/>
        <v>5000</v>
      </c>
      <c r="H491" s="30"/>
      <c r="I491" s="30"/>
      <c r="J491" s="30"/>
      <c r="K491" s="30"/>
      <c r="L491" s="30"/>
    </row>
    <row r="492" spans="1:12" s="7" customFormat="1" ht="57" customHeight="1" x14ac:dyDescent="0.25">
      <c r="A492" s="38"/>
      <c r="B492" s="37"/>
      <c r="C492" s="30"/>
      <c r="D492" s="30"/>
      <c r="E492" s="28" t="s">
        <v>25</v>
      </c>
      <c r="F492" s="71">
        <f t="shared" si="44"/>
        <v>0</v>
      </c>
      <c r="G492" s="71">
        <f t="shared" si="44"/>
        <v>0</v>
      </c>
      <c r="H492" s="30"/>
      <c r="I492" s="30"/>
      <c r="J492" s="30"/>
      <c r="K492" s="30"/>
      <c r="L492" s="30"/>
    </row>
    <row r="493" spans="1:12" s="7" customFormat="1" ht="57" customHeight="1" x14ac:dyDescent="0.25">
      <c r="A493" s="38"/>
      <c r="B493" s="37"/>
      <c r="C493" s="30"/>
      <c r="D493" s="30"/>
      <c r="E493" s="28" t="s">
        <v>14</v>
      </c>
      <c r="F493" s="71">
        <f t="shared" si="44"/>
        <v>0</v>
      </c>
      <c r="G493" s="71">
        <f t="shared" si="44"/>
        <v>0</v>
      </c>
      <c r="H493" s="30"/>
      <c r="I493" s="30"/>
      <c r="J493" s="30"/>
      <c r="K493" s="30"/>
      <c r="L493" s="30"/>
    </row>
    <row r="494" spans="1:12" s="7" customFormat="1" ht="20.25" customHeight="1" x14ac:dyDescent="0.25">
      <c r="A494" s="30" t="s">
        <v>42</v>
      </c>
      <c r="B494" s="37" t="s">
        <v>60</v>
      </c>
      <c r="C494" s="30" t="s">
        <v>84</v>
      </c>
      <c r="D494" s="30" t="s">
        <v>84</v>
      </c>
      <c r="E494" s="28" t="s">
        <v>27</v>
      </c>
      <c r="F494" s="71">
        <f>SUM(F495:F497)</f>
        <v>0</v>
      </c>
      <c r="G494" s="71">
        <f>SUM(G495:G497)</f>
        <v>0</v>
      </c>
      <c r="H494" s="37" t="s">
        <v>5</v>
      </c>
      <c r="I494" s="38" t="s">
        <v>77</v>
      </c>
      <c r="J494" s="38" t="s">
        <v>115</v>
      </c>
      <c r="K494" s="38">
        <v>18.899999999999999</v>
      </c>
      <c r="L494" s="38">
        <v>18.899999999999999</v>
      </c>
    </row>
    <row r="495" spans="1:12" s="7" customFormat="1" ht="66" customHeight="1" x14ac:dyDescent="0.25">
      <c r="A495" s="30"/>
      <c r="B495" s="37"/>
      <c r="C495" s="30"/>
      <c r="D495" s="30"/>
      <c r="E495" s="28" t="s">
        <v>28</v>
      </c>
      <c r="F495" s="71">
        <v>0</v>
      </c>
      <c r="G495" s="71">
        <v>0</v>
      </c>
      <c r="H495" s="37"/>
      <c r="I495" s="38"/>
      <c r="J495" s="38"/>
      <c r="K495" s="38"/>
      <c r="L495" s="38"/>
    </row>
    <row r="496" spans="1:12" s="7" customFormat="1" ht="55.5" customHeight="1" x14ac:dyDescent="0.25">
      <c r="A496" s="30"/>
      <c r="B496" s="37"/>
      <c r="C496" s="30"/>
      <c r="D496" s="30"/>
      <c r="E496" s="28" t="s">
        <v>25</v>
      </c>
      <c r="F496" s="71">
        <v>0</v>
      </c>
      <c r="G496" s="71">
        <v>0</v>
      </c>
      <c r="H496" s="37"/>
      <c r="I496" s="38"/>
      <c r="J496" s="38"/>
      <c r="K496" s="38"/>
      <c r="L496" s="38"/>
    </row>
    <row r="497" spans="1:12" s="7" customFormat="1" ht="53.25" customHeight="1" x14ac:dyDescent="0.25">
      <c r="A497" s="30"/>
      <c r="B497" s="37"/>
      <c r="C497" s="30"/>
      <c r="D497" s="30"/>
      <c r="E497" s="28" t="s">
        <v>14</v>
      </c>
      <c r="F497" s="71">
        <v>0</v>
      </c>
      <c r="G497" s="71">
        <v>0</v>
      </c>
      <c r="H497" s="37"/>
      <c r="I497" s="38"/>
      <c r="J497" s="38"/>
      <c r="K497" s="38"/>
      <c r="L497" s="38"/>
    </row>
    <row r="498" spans="1:12" s="7" customFormat="1" ht="19.5" customHeight="1" x14ac:dyDescent="0.25">
      <c r="A498" s="30" t="s">
        <v>6</v>
      </c>
      <c r="B498" s="37" t="s">
        <v>54</v>
      </c>
      <c r="C498" s="30">
        <v>506</v>
      </c>
      <c r="D498" s="30" t="s">
        <v>538</v>
      </c>
      <c r="E498" s="28" t="s">
        <v>27</v>
      </c>
      <c r="F498" s="71">
        <f>SUM(F499:F501)</f>
        <v>5000</v>
      </c>
      <c r="G498" s="71">
        <f>SUM(G499:G501)</f>
        <v>5000</v>
      </c>
      <c r="H498" s="74" t="s">
        <v>73</v>
      </c>
      <c r="I498" s="38" t="s">
        <v>75</v>
      </c>
      <c r="J498" s="38" t="s">
        <v>115</v>
      </c>
      <c r="K498" s="38">
        <v>45</v>
      </c>
      <c r="L498" s="38">
        <v>45</v>
      </c>
    </row>
    <row r="499" spans="1:12" s="7" customFormat="1" ht="73.5" customHeight="1" x14ac:dyDescent="0.25">
      <c r="A499" s="30"/>
      <c r="B499" s="37"/>
      <c r="C499" s="30"/>
      <c r="D499" s="30"/>
      <c r="E499" s="28" t="s">
        <v>28</v>
      </c>
      <c r="F499" s="71">
        <v>5000</v>
      </c>
      <c r="G499" s="71">
        <v>5000</v>
      </c>
      <c r="H499" s="74"/>
      <c r="I499" s="38"/>
      <c r="J499" s="38"/>
      <c r="K499" s="38"/>
      <c r="L499" s="38"/>
    </row>
    <row r="500" spans="1:12" s="7" customFormat="1" ht="48" customHeight="1" x14ac:dyDescent="0.25">
      <c r="A500" s="30"/>
      <c r="B500" s="37"/>
      <c r="C500" s="30"/>
      <c r="D500" s="30"/>
      <c r="E500" s="28" t="s">
        <v>25</v>
      </c>
      <c r="F500" s="71">
        <v>0</v>
      </c>
      <c r="G500" s="71">
        <v>0</v>
      </c>
      <c r="H500" s="74"/>
      <c r="I500" s="38"/>
      <c r="J500" s="38"/>
      <c r="K500" s="38"/>
      <c r="L500" s="38"/>
    </row>
    <row r="501" spans="1:12" s="7" customFormat="1" ht="52.5" customHeight="1" x14ac:dyDescent="0.25">
      <c r="A501" s="30"/>
      <c r="B501" s="37"/>
      <c r="C501" s="30"/>
      <c r="D501" s="30"/>
      <c r="E501" s="28" t="s">
        <v>14</v>
      </c>
      <c r="F501" s="71">
        <v>0</v>
      </c>
      <c r="G501" s="71">
        <v>0</v>
      </c>
      <c r="H501" s="74"/>
      <c r="I501" s="38"/>
      <c r="J501" s="38"/>
      <c r="K501" s="38"/>
      <c r="L501" s="38"/>
    </row>
    <row r="502" spans="1:12" s="7" customFormat="1" ht="19.5" customHeight="1" x14ac:dyDescent="0.25">
      <c r="A502" s="30" t="s">
        <v>66</v>
      </c>
      <c r="B502" s="25" t="s">
        <v>339</v>
      </c>
      <c r="C502" s="26"/>
      <c r="D502" s="27"/>
      <c r="E502" s="28" t="s">
        <v>27</v>
      </c>
      <c r="F502" s="71">
        <f t="shared" ref="F502:G504" si="45">F505</f>
        <v>10000</v>
      </c>
      <c r="G502" s="71">
        <f t="shared" si="45"/>
        <v>10000</v>
      </c>
      <c r="H502" s="30" t="s">
        <v>26</v>
      </c>
      <c r="I502" s="30" t="s">
        <v>26</v>
      </c>
      <c r="J502" s="30" t="s">
        <v>84</v>
      </c>
      <c r="K502" s="30" t="s">
        <v>84</v>
      </c>
      <c r="L502" s="30" t="s">
        <v>84</v>
      </c>
    </row>
    <row r="503" spans="1:12" s="7" customFormat="1" ht="63.75" customHeight="1" x14ac:dyDescent="0.25">
      <c r="A503" s="30"/>
      <c r="B503" s="31"/>
      <c r="C503" s="32"/>
      <c r="D503" s="33"/>
      <c r="E503" s="28" t="s">
        <v>28</v>
      </c>
      <c r="F503" s="71">
        <f t="shared" si="45"/>
        <v>10000</v>
      </c>
      <c r="G503" s="71">
        <f t="shared" si="45"/>
        <v>10000</v>
      </c>
      <c r="H503" s="30"/>
      <c r="I503" s="30"/>
      <c r="J503" s="30"/>
      <c r="K503" s="30"/>
      <c r="L503" s="30"/>
    </row>
    <row r="504" spans="1:12" s="7" customFormat="1" ht="48.75" customHeight="1" x14ac:dyDescent="0.25">
      <c r="A504" s="30"/>
      <c r="B504" s="34"/>
      <c r="C504" s="35"/>
      <c r="D504" s="36"/>
      <c r="E504" s="28" t="s">
        <v>25</v>
      </c>
      <c r="F504" s="71">
        <f t="shared" si="45"/>
        <v>0</v>
      </c>
      <c r="G504" s="71">
        <f t="shared" si="45"/>
        <v>0</v>
      </c>
      <c r="H504" s="30"/>
      <c r="I504" s="30"/>
      <c r="J504" s="30"/>
      <c r="K504" s="30"/>
      <c r="L504" s="30"/>
    </row>
    <row r="505" spans="1:12" s="7" customFormat="1" ht="19.5" customHeight="1" x14ac:dyDescent="0.25">
      <c r="A505" s="30" t="s">
        <v>43</v>
      </c>
      <c r="B505" s="37" t="s">
        <v>340</v>
      </c>
      <c r="C505" s="30" t="s">
        <v>84</v>
      </c>
      <c r="D505" s="30" t="s">
        <v>539</v>
      </c>
      <c r="E505" s="28" t="s">
        <v>27</v>
      </c>
      <c r="F505" s="71">
        <f t="shared" ref="F505:G507" si="46">F508+F511+F514+F517+F520+F523+F526</f>
        <v>10000</v>
      </c>
      <c r="G505" s="71">
        <f t="shared" si="46"/>
        <v>10000</v>
      </c>
      <c r="H505" s="30" t="s">
        <v>26</v>
      </c>
      <c r="I505" s="30" t="s">
        <v>26</v>
      </c>
      <c r="J505" s="30" t="s">
        <v>84</v>
      </c>
      <c r="K505" s="30" t="s">
        <v>84</v>
      </c>
      <c r="L505" s="30" t="s">
        <v>84</v>
      </c>
    </row>
    <row r="506" spans="1:12" s="7" customFormat="1" ht="67.5" customHeight="1" x14ac:dyDescent="0.25">
      <c r="A506" s="30"/>
      <c r="B506" s="37"/>
      <c r="C506" s="30"/>
      <c r="D506" s="30"/>
      <c r="E506" s="28" t="s">
        <v>28</v>
      </c>
      <c r="F506" s="71">
        <f t="shared" si="46"/>
        <v>10000</v>
      </c>
      <c r="G506" s="71">
        <f t="shared" si="46"/>
        <v>10000</v>
      </c>
      <c r="H506" s="30"/>
      <c r="I506" s="30"/>
      <c r="J506" s="30"/>
      <c r="K506" s="30"/>
      <c r="L506" s="30"/>
    </row>
    <row r="507" spans="1:12" s="7" customFormat="1" ht="48.75" customHeight="1" x14ac:dyDescent="0.25">
      <c r="A507" s="30"/>
      <c r="B507" s="37"/>
      <c r="C507" s="30"/>
      <c r="D507" s="30"/>
      <c r="E507" s="28" t="s">
        <v>25</v>
      </c>
      <c r="F507" s="71">
        <f t="shared" si="46"/>
        <v>0</v>
      </c>
      <c r="G507" s="71">
        <f t="shared" si="46"/>
        <v>0</v>
      </c>
      <c r="H507" s="30"/>
      <c r="I507" s="30"/>
      <c r="J507" s="30"/>
      <c r="K507" s="30"/>
      <c r="L507" s="30"/>
    </row>
    <row r="508" spans="1:12" s="7" customFormat="1" ht="21.75" customHeight="1" x14ac:dyDescent="0.25">
      <c r="A508" s="30" t="s">
        <v>44</v>
      </c>
      <c r="B508" s="37" t="s">
        <v>55</v>
      </c>
      <c r="C508" s="30" t="s">
        <v>84</v>
      </c>
      <c r="D508" s="30" t="s">
        <v>84</v>
      </c>
      <c r="E508" s="28" t="s">
        <v>27</v>
      </c>
      <c r="F508" s="71">
        <f>SUM(F509:F510)</f>
        <v>0</v>
      </c>
      <c r="G508" s="71">
        <f>SUM(G509:G510)</f>
        <v>0</v>
      </c>
      <c r="H508" s="38" t="s">
        <v>146</v>
      </c>
      <c r="I508" s="38" t="s">
        <v>72</v>
      </c>
      <c r="J508" s="38" t="s">
        <v>115</v>
      </c>
      <c r="K508" s="38">
        <v>1</v>
      </c>
      <c r="L508" s="38">
        <v>1</v>
      </c>
    </row>
    <row r="509" spans="1:12" s="7" customFormat="1" ht="66" customHeight="1" x14ac:dyDescent="0.25">
      <c r="A509" s="30"/>
      <c r="B509" s="37"/>
      <c r="C509" s="30"/>
      <c r="D509" s="30"/>
      <c r="E509" s="28" t="s">
        <v>28</v>
      </c>
      <c r="F509" s="71">
        <v>0</v>
      </c>
      <c r="G509" s="71">
        <v>0</v>
      </c>
      <c r="H509" s="38"/>
      <c r="I509" s="38"/>
      <c r="J509" s="38"/>
      <c r="K509" s="38"/>
      <c r="L509" s="38"/>
    </row>
    <row r="510" spans="1:12" s="7" customFormat="1" ht="54.75" customHeight="1" x14ac:dyDescent="0.25">
      <c r="A510" s="30"/>
      <c r="B510" s="37"/>
      <c r="C510" s="30"/>
      <c r="D510" s="30"/>
      <c r="E510" s="28" t="s">
        <v>25</v>
      </c>
      <c r="F510" s="71">
        <v>0</v>
      </c>
      <c r="G510" s="71">
        <v>0</v>
      </c>
      <c r="H510" s="38"/>
      <c r="I510" s="38"/>
      <c r="J510" s="38"/>
      <c r="K510" s="38"/>
      <c r="L510" s="38"/>
    </row>
    <row r="511" spans="1:12" s="7" customFormat="1" ht="21.75" customHeight="1" x14ac:dyDescent="0.25">
      <c r="A511" s="30" t="s">
        <v>7</v>
      </c>
      <c r="B511" s="37" t="s">
        <v>147</v>
      </c>
      <c r="C511" s="30" t="s">
        <v>84</v>
      </c>
      <c r="D511" s="30" t="s">
        <v>84</v>
      </c>
      <c r="E511" s="28" t="s">
        <v>27</v>
      </c>
      <c r="F511" s="71">
        <f>SUM(F512:F513)</f>
        <v>0</v>
      </c>
      <c r="G511" s="71">
        <f>SUM(G512:G513)</f>
        <v>0</v>
      </c>
      <c r="H511" s="38" t="s">
        <v>148</v>
      </c>
      <c r="I511" s="38" t="s">
        <v>75</v>
      </c>
      <c r="J511" s="75" t="s">
        <v>115</v>
      </c>
      <c r="K511" s="75">
        <v>5</v>
      </c>
      <c r="L511" s="75">
        <v>5</v>
      </c>
    </row>
    <row r="512" spans="1:12" s="7" customFormat="1" ht="68.25" customHeight="1" x14ac:dyDescent="0.25">
      <c r="A512" s="30"/>
      <c r="B512" s="37"/>
      <c r="C512" s="30"/>
      <c r="D512" s="30"/>
      <c r="E512" s="28" t="s">
        <v>28</v>
      </c>
      <c r="F512" s="71">
        <v>0</v>
      </c>
      <c r="G512" s="71">
        <v>0</v>
      </c>
      <c r="H512" s="38"/>
      <c r="I512" s="38"/>
      <c r="J512" s="75"/>
      <c r="K512" s="75"/>
      <c r="L512" s="75"/>
    </row>
    <row r="513" spans="1:12" s="7" customFormat="1" ht="58.5" customHeight="1" x14ac:dyDescent="0.25">
      <c r="A513" s="30"/>
      <c r="B513" s="37"/>
      <c r="C513" s="30"/>
      <c r="D513" s="30"/>
      <c r="E513" s="28" t="s">
        <v>25</v>
      </c>
      <c r="F513" s="71">
        <v>0</v>
      </c>
      <c r="G513" s="71">
        <v>0</v>
      </c>
      <c r="H513" s="38"/>
      <c r="I513" s="38"/>
      <c r="J513" s="75"/>
      <c r="K513" s="75"/>
      <c r="L513" s="75"/>
    </row>
    <row r="514" spans="1:12" s="7" customFormat="1" ht="20.25" customHeight="1" x14ac:dyDescent="0.25">
      <c r="A514" s="30" t="s">
        <v>8</v>
      </c>
      <c r="B514" s="37" t="s">
        <v>149</v>
      </c>
      <c r="C514" s="30" t="s">
        <v>84</v>
      </c>
      <c r="D514" s="30" t="s">
        <v>84</v>
      </c>
      <c r="E514" s="28" t="s">
        <v>27</v>
      </c>
      <c r="F514" s="71">
        <f>SUM(F515:F516)</f>
        <v>0</v>
      </c>
      <c r="G514" s="71">
        <f>SUM(G515:G516)</f>
        <v>0</v>
      </c>
      <c r="H514" s="38" t="s">
        <v>150</v>
      </c>
      <c r="I514" s="38" t="s">
        <v>72</v>
      </c>
      <c r="J514" s="75" t="s">
        <v>115</v>
      </c>
      <c r="K514" s="75">
        <v>32</v>
      </c>
      <c r="L514" s="75">
        <v>32</v>
      </c>
    </row>
    <row r="515" spans="1:12" s="7" customFormat="1" ht="69.75" customHeight="1" x14ac:dyDescent="0.25">
      <c r="A515" s="30"/>
      <c r="B515" s="37"/>
      <c r="C515" s="30"/>
      <c r="D515" s="30"/>
      <c r="E515" s="28" t="s">
        <v>28</v>
      </c>
      <c r="F515" s="71">
        <v>0</v>
      </c>
      <c r="G515" s="71">
        <v>0</v>
      </c>
      <c r="H515" s="38"/>
      <c r="I515" s="38"/>
      <c r="J515" s="75"/>
      <c r="K515" s="75"/>
      <c r="L515" s="75"/>
    </row>
    <row r="516" spans="1:12" s="7" customFormat="1" ht="51.75" customHeight="1" x14ac:dyDescent="0.25">
      <c r="A516" s="30"/>
      <c r="B516" s="37"/>
      <c r="C516" s="30"/>
      <c r="D516" s="30"/>
      <c r="E516" s="28" t="s">
        <v>25</v>
      </c>
      <c r="F516" s="71">
        <v>0</v>
      </c>
      <c r="G516" s="71">
        <v>0</v>
      </c>
      <c r="H516" s="38"/>
      <c r="I516" s="38"/>
      <c r="J516" s="75"/>
      <c r="K516" s="75"/>
      <c r="L516" s="75"/>
    </row>
    <row r="517" spans="1:12" s="7" customFormat="1" ht="21" customHeight="1" x14ac:dyDescent="0.25">
      <c r="A517" s="30" t="s">
        <v>9</v>
      </c>
      <c r="B517" s="37" t="s">
        <v>56</v>
      </c>
      <c r="C517" s="30" t="s">
        <v>84</v>
      </c>
      <c r="D517" s="30" t="s">
        <v>84</v>
      </c>
      <c r="E517" s="28" t="s">
        <v>27</v>
      </c>
      <c r="F517" s="71">
        <f>SUM(F518:F519)</f>
        <v>0</v>
      </c>
      <c r="G517" s="71">
        <f>SUM(G518:G519)</f>
        <v>0</v>
      </c>
      <c r="H517" s="38" t="s">
        <v>151</v>
      </c>
      <c r="I517" s="38" t="s">
        <v>72</v>
      </c>
      <c r="J517" s="75" t="s">
        <v>115</v>
      </c>
      <c r="K517" s="75">
        <v>28</v>
      </c>
      <c r="L517" s="75">
        <v>28</v>
      </c>
    </row>
    <row r="518" spans="1:12" s="7" customFormat="1" ht="68.25" customHeight="1" x14ac:dyDescent="0.25">
      <c r="A518" s="30"/>
      <c r="B518" s="37"/>
      <c r="C518" s="30"/>
      <c r="D518" s="30"/>
      <c r="E518" s="28" t="s">
        <v>28</v>
      </c>
      <c r="F518" s="71">
        <v>0</v>
      </c>
      <c r="G518" s="71">
        <v>0</v>
      </c>
      <c r="H518" s="38"/>
      <c r="I518" s="38"/>
      <c r="J518" s="75"/>
      <c r="K518" s="75"/>
      <c r="L518" s="75"/>
    </row>
    <row r="519" spans="1:12" s="7" customFormat="1" ht="53.25" customHeight="1" x14ac:dyDescent="0.25">
      <c r="A519" s="30"/>
      <c r="B519" s="37"/>
      <c r="C519" s="30"/>
      <c r="D519" s="30"/>
      <c r="E519" s="28" t="s">
        <v>25</v>
      </c>
      <c r="F519" s="71">
        <v>0</v>
      </c>
      <c r="G519" s="71">
        <v>0</v>
      </c>
      <c r="H519" s="38"/>
      <c r="I519" s="38"/>
      <c r="J519" s="75"/>
      <c r="K519" s="75"/>
      <c r="L519" s="75"/>
    </row>
    <row r="520" spans="1:12" s="7" customFormat="1" ht="19.5" customHeight="1" x14ac:dyDescent="0.25">
      <c r="A520" s="30" t="s">
        <v>10</v>
      </c>
      <c r="B520" s="37" t="s">
        <v>59</v>
      </c>
      <c r="C520" s="30">
        <v>506</v>
      </c>
      <c r="D520" s="30" t="s">
        <v>540</v>
      </c>
      <c r="E520" s="28" t="s">
        <v>27</v>
      </c>
      <c r="F520" s="71">
        <f>SUM(F521:F522)</f>
        <v>10000</v>
      </c>
      <c r="G520" s="71">
        <f>SUM(G521:G522)</f>
        <v>10000</v>
      </c>
      <c r="H520" s="38" t="s">
        <v>152</v>
      </c>
      <c r="I520" s="38" t="s">
        <v>72</v>
      </c>
      <c r="J520" s="75" t="s">
        <v>115</v>
      </c>
      <c r="K520" s="75">
        <v>1</v>
      </c>
      <c r="L520" s="75">
        <v>1</v>
      </c>
    </row>
    <row r="521" spans="1:12" s="7" customFormat="1" ht="74.25" customHeight="1" x14ac:dyDescent="0.25">
      <c r="A521" s="30"/>
      <c r="B521" s="37"/>
      <c r="C521" s="30"/>
      <c r="D521" s="30"/>
      <c r="E521" s="28" t="s">
        <v>28</v>
      </c>
      <c r="F521" s="71">
        <v>10000</v>
      </c>
      <c r="G521" s="71">
        <v>10000</v>
      </c>
      <c r="H521" s="38"/>
      <c r="I521" s="38"/>
      <c r="J521" s="75"/>
      <c r="K521" s="75"/>
      <c r="L521" s="75"/>
    </row>
    <row r="522" spans="1:12" s="7" customFormat="1" ht="54" customHeight="1" x14ac:dyDescent="0.25">
      <c r="A522" s="30"/>
      <c r="B522" s="37"/>
      <c r="C522" s="30"/>
      <c r="D522" s="30"/>
      <c r="E522" s="28" t="s">
        <v>25</v>
      </c>
      <c r="F522" s="71">
        <v>0</v>
      </c>
      <c r="G522" s="71">
        <v>0</v>
      </c>
      <c r="H522" s="38"/>
      <c r="I522" s="38"/>
      <c r="J522" s="75"/>
      <c r="K522" s="75"/>
      <c r="L522" s="75"/>
    </row>
    <row r="523" spans="1:12" s="7" customFormat="1" ht="21" customHeight="1" x14ac:dyDescent="0.25">
      <c r="A523" s="30" t="s">
        <v>11</v>
      </c>
      <c r="B523" s="37" t="s">
        <v>57</v>
      </c>
      <c r="C523" s="30" t="s">
        <v>84</v>
      </c>
      <c r="D523" s="30" t="s">
        <v>84</v>
      </c>
      <c r="E523" s="28" t="s">
        <v>27</v>
      </c>
      <c r="F523" s="71">
        <f>SUM(F524:F525)</f>
        <v>0</v>
      </c>
      <c r="G523" s="71">
        <f>SUM(G524:G525)</f>
        <v>0</v>
      </c>
      <c r="H523" s="38" t="s">
        <v>153</v>
      </c>
      <c r="I523" s="38" t="s">
        <v>72</v>
      </c>
      <c r="J523" s="38" t="s">
        <v>115</v>
      </c>
      <c r="K523" s="38">
        <v>125</v>
      </c>
      <c r="L523" s="38">
        <v>125</v>
      </c>
    </row>
    <row r="524" spans="1:12" s="7" customFormat="1" ht="70.5" customHeight="1" x14ac:dyDescent="0.25">
      <c r="A524" s="30"/>
      <c r="B524" s="37"/>
      <c r="C524" s="30"/>
      <c r="D524" s="30"/>
      <c r="E524" s="28" t="s">
        <v>28</v>
      </c>
      <c r="F524" s="71">
        <v>0</v>
      </c>
      <c r="G524" s="71">
        <v>0</v>
      </c>
      <c r="H524" s="38"/>
      <c r="I524" s="38"/>
      <c r="J524" s="38"/>
      <c r="K524" s="38"/>
      <c r="L524" s="38"/>
    </row>
    <row r="525" spans="1:12" s="7" customFormat="1" ht="61.5" customHeight="1" x14ac:dyDescent="0.25">
      <c r="A525" s="30"/>
      <c r="B525" s="37"/>
      <c r="C525" s="30"/>
      <c r="D525" s="30"/>
      <c r="E525" s="28" t="s">
        <v>25</v>
      </c>
      <c r="F525" s="71">
        <v>0</v>
      </c>
      <c r="G525" s="71">
        <v>0</v>
      </c>
      <c r="H525" s="38"/>
      <c r="I525" s="38"/>
      <c r="J525" s="38"/>
      <c r="K525" s="38"/>
      <c r="L525" s="38"/>
    </row>
    <row r="526" spans="1:12" s="7" customFormat="1" ht="19.5" customHeight="1" x14ac:dyDescent="0.25">
      <c r="A526" s="30" t="s">
        <v>12</v>
      </c>
      <c r="B526" s="37" t="s">
        <v>58</v>
      </c>
      <c r="C526" s="30" t="s">
        <v>84</v>
      </c>
      <c r="D526" s="30" t="s">
        <v>84</v>
      </c>
      <c r="E526" s="28" t="s">
        <v>27</v>
      </c>
      <c r="F526" s="71">
        <f>SUM(F527:F528)</f>
        <v>0</v>
      </c>
      <c r="G526" s="71">
        <f>SUM(G527:G528)</f>
        <v>0</v>
      </c>
      <c r="H526" s="38" t="s">
        <v>154</v>
      </c>
      <c r="I526" s="38" t="s">
        <v>75</v>
      </c>
      <c r="J526" s="38" t="s">
        <v>115</v>
      </c>
      <c r="K526" s="38">
        <v>5</v>
      </c>
      <c r="L526" s="38">
        <v>5</v>
      </c>
    </row>
    <row r="527" spans="1:12" s="7" customFormat="1" ht="69" customHeight="1" x14ac:dyDescent="0.25">
      <c r="A527" s="30"/>
      <c r="B527" s="37"/>
      <c r="C527" s="30"/>
      <c r="D527" s="30"/>
      <c r="E527" s="28" t="s">
        <v>28</v>
      </c>
      <c r="F527" s="71">
        <v>0</v>
      </c>
      <c r="G527" s="71">
        <v>0</v>
      </c>
      <c r="H527" s="38"/>
      <c r="I527" s="38"/>
      <c r="J527" s="38"/>
      <c r="K527" s="38"/>
      <c r="L527" s="38"/>
    </row>
    <row r="528" spans="1:12" s="7" customFormat="1" ht="51" customHeight="1" x14ac:dyDescent="0.25">
      <c r="A528" s="30"/>
      <c r="B528" s="37"/>
      <c r="C528" s="30"/>
      <c r="D528" s="30"/>
      <c r="E528" s="28" t="s">
        <v>25</v>
      </c>
      <c r="F528" s="71">
        <v>0</v>
      </c>
      <c r="G528" s="71">
        <v>0</v>
      </c>
      <c r="H528" s="38"/>
      <c r="I528" s="38"/>
      <c r="J528" s="38"/>
      <c r="K528" s="38"/>
      <c r="L528" s="38"/>
    </row>
    <row r="529" spans="1:12" s="7" customFormat="1" ht="19.5" customHeight="1" x14ac:dyDescent="0.25">
      <c r="A529" s="30" t="s">
        <v>88</v>
      </c>
      <c r="B529" s="25" t="s">
        <v>341</v>
      </c>
      <c r="C529" s="26"/>
      <c r="D529" s="27"/>
      <c r="E529" s="28" t="s">
        <v>27</v>
      </c>
      <c r="F529" s="71">
        <f t="shared" ref="F529:G532" si="47">F533</f>
        <v>0</v>
      </c>
      <c r="G529" s="71">
        <f t="shared" si="47"/>
        <v>0</v>
      </c>
      <c r="H529" s="30" t="s">
        <v>26</v>
      </c>
      <c r="I529" s="30" t="s">
        <v>26</v>
      </c>
      <c r="J529" s="30" t="s">
        <v>84</v>
      </c>
      <c r="K529" s="30" t="s">
        <v>84</v>
      </c>
      <c r="L529" s="30" t="s">
        <v>84</v>
      </c>
    </row>
    <row r="530" spans="1:12" s="7" customFormat="1" ht="64.5" customHeight="1" x14ac:dyDescent="0.25">
      <c r="A530" s="30"/>
      <c r="B530" s="31"/>
      <c r="C530" s="32"/>
      <c r="D530" s="33"/>
      <c r="E530" s="28" t="s">
        <v>28</v>
      </c>
      <c r="F530" s="71">
        <f t="shared" si="47"/>
        <v>0</v>
      </c>
      <c r="G530" s="71">
        <f t="shared" si="47"/>
        <v>0</v>
      </c>
      <c r="H530" s="30"/>
      <c r="I530" s="30"/>
      <c r="J530" s="30"/>
      <c r="K530" s="30"/>
      <c r="L530" s="30"/>
    </row>
    <row r="531" spans="1:12" s="7" customFormat="1" ht="50.25" customHeight="1" x14ac:dyDescent="0.25">
      <c r="A531" s="30"/>
      <c r="B531" s="31"/>
      <c r="C531" s="32"/>
      <c r="D531" s="33"/>
      <c r="E531" s="28" t="s">
        <v>25</v>
      </c>
      <c r="F531" s="71">
        <f t="shared" si="47"/>
        <v>0</v>
      </c>
      <c r="G531" s="71">
        <f t="shared" si="47"/>
        <v>0</v>
      </c>
      <c r="H531" s="30"/>
      <c r="I531" s="30"/>
      <c r="J531" s="30"/>
      <c r="K531" s="30"/>
      <c r="L531" s="30"/>
    </row>
    <row r="532" spans="1:12" s="7" customFormat="1" ht="48" customHeight="1" x14ac:dyDescent="0.25">
      <c r="A532" s="30"/>
      <c r="B532" s="34"/>
      <c r="C532" s="35"/>
      <c r="D532" s="36"/>
      <c r="E532" s="28" t="s">
        <v>14</v>
      </c>
      <c r="F532" s="71">
        <f t="shared" si="47"/>
        <v>0</v>
      </c>
      <c r="G532" s="71">
        <f t="shared" si="47"/>
        <v>0</v>
      </c>
      <c r="H532" s="30"/>
      <c r="I532" s="30"/>
      <c r="J532" s="30"/>
      <c r="K532" s="30"/>
      <c r="L532" s="30"/>
    </row>
    <row r="533" spans="1:12" s="7" customFormat="1" ht="20.25" customHeight="1" x14ac:dyDescent="0.25">
      <c r="A533" s="30" t="s">
        <v>45</v>
      </c>
      <c r="B533" s="37" t="s">
        <v>342</v>
      </c>
      <c r="C533" s="30" t="s">
        <v>84</v>
      </c>
      <c r="D533" s="30" t="s">
        <v>84</v>
      </c>
      <c r="E533" s="28" t="s">
        <v>27</v>
      </c>
      <c r="F533" s="71">
        <f t="shared" ref="F533:G535" si="48">F537+F541+F544+F547+F550</f>
        <v>0</v>
      </c>
      <c r="G533" s="71">
        <f t="shared" si="48"/>
        <v>0</v>
      </c>
      <c r="H533" s="30" t="s">
        <v>26</v>
      </c>
      <c r="I533" s="30" t="s">
        <v>26</v>
      </c>
      <c r="J533" s="30" t="s">
        <v>84</v>
      </c>
      <c r="K533" s="30" t="s">
        <v>84</v>
      </c>
      <c r="L533" s="30" t="s">
        <v>84</v>
      </c>
    </row>
    <row r="534" spans="1:12" s="7" customFormat="1" ht="67.5" customHeight="1" x14ac:dyDescent="0.25">
      <c r="A534" s="30"/>
      <c r="B534" s="37"/>
      <c r="C534" s="30"/>
      <c r="D534" s="30"/>
      <c r="E534" s="28" t="s">
        <v>28</v>
      </c>
      <c r="F534" s="71">
        <f t="shared" si="48"/>
        <v>0</v>
      </c>
      <c r="G534" s="71">
        <f t="shared" si="48"/>
        <v>0</v>
      </c>
      <c r="H534" s="30"/>
      <c r="I534" s="30"/>
      <c r="J534" s="30"/>
      <c r="K534" s="30"/>
      <c r="L534" s="30"/>
    </row>
    <row r="535" spans="1:12" s="7" customFormat="1" ht="48.75" customHeight="1" x14ac:dyDescent="0.25">
      <c r="A535" s="30"/>
      <c r="B535" s="37"/>
      <c r="C535" s="30"/>
      <c r="D535" s="30"/>
      <c r="E535" s="28" t="s">
        <v>25</v>
      </c>
      <c r="F535" s="71">
        <f t="shared" si="48"/>
        <v>0</v>
      </c>
      <c r="G535" s="71">
        <f t="shared" si="48"/>
        <v>0</v>
      </c>
      <c r="H535" s="30"/>
      <c r="I535" s="30"/>
      <c r="J535" s="30"/>
      <c r="K535" s="30"/>
      <c r="L535" s="30"/>
    </row>
    <row r="536" spans="1:12" s="7" customFormat="1" ht="51" customHeight="1" x14ac:dyDescent="0.25">
      <c r="A536" s="30"/>
      <c r="B536" s="37"/>
      <c r="C536" s="30"/>
      <c r="D536" s="30"/>
      <c r="E536" s="28" t="s">
        <v>14</v>
      </c>
      <c r="F536" s="71">
        <f>F540</f>
        <v>0</v>
      </c>
      <c r="G536" s="71">
        <f>G540</f>
        <v>0</v>
      </c>
      <c r="H536" s="30"/>
      <c r="I536" s="30"/>
      <c r="J536" s="30"/>
      <c r="K536" s="30"/>
      <c r="L536" s="30"/>
    </row>
    <row r="537" spans="1:12" s="7" customFormat="1" ht="15.75" customHeight="1" x14ac:dyDescent="0.25">
      <c r="A537" s="30" t="s">
        <v>46</v>
      </c>
      <c r="B537" s="37" t="s">
        <v>155</v>
      </c>
      <c r="C537" s="30" t="s">
        <v>84</v>
      </c>
      <c r="D537" s="30" t="s">
        <v>84</v>
      </c>
      <c r="E537" s="28" t="s">
        <v>27</v>
      </c>
      <c r="F537" s="71">
        <f>SUM(F538:F540)</f>
        <v>0</v>
      </c>
      <c r="G537" s="71">
        <f>SUM(G538:G540)</f>
        <v>0</v>
      </c>
      <c r="H537" s="38" t="s">
        <v>156</v>
      </c>
      <c r="I537" s="38" t="s">
        <v>72</v>
      </c>
      <c r="J537" s="76" t="s">
        <v>115</v>
      </c>
      <c r="K537" s="76">
        <v>0</v>
      </c>
      <c r="L537" s="76">
        <v>0</v>
      </c>
    </row>
    <row r="538" spans="1:12" s="7" customFormat="1" ht="63.75" customHeight="1" x14ac:dyDescent="0.25">
      <c r="A538" s="30"/>
      <c r="B538" s="37"/>
      <c r="C538" s="30"/>
      <c r="D538" s="30"/>
      <c r="E538" s="28" t="s">
        <v>28</v>
      </c>
      <c r="F538" s="71">
        <v>0</v>
      </c>
      <c r="G538" s="71">
        <v>0</v>
      </c>
      <c r="H538" s="38"/>
      <c r="I538" s="38"/>
      <c r="J538" s="76"/>
      <c r="K538" s="76"/>
      <c r="L538" s="76"/>
    </row>
    <row r="539" spans="1:12" s="7" customFormat="1" ht="48.75" customHeight="1" x14ac:dyDescent="0.25">
      <c r="A539" s="30"/>
      <c r="B539" s="37"/>
      <c r="C539" s="30"/>
      <c r="D539" s="30"/>
      <c r="E539" s="28" t="s">
        <v>25</v>
      </c>
      <c r="F539" s="71">
        <v>0</v>
      </c>
      <c r="G539" s="71">
        <v>0</v>
      </c>
      <c r="H539" s="38"/>
      <c r="I539" s="38"/>
      <c r="J539" s="76"/>
      <c r="K539" s="76"/>
      <c r="L539" s="76"/>
    </row>
    <row r="540" spans="1:12" s="7" customFormat="1" ht="48.75" customHeight="1" x14ac:dyDescent="0.25">
      <c r="A540" s="30"/>
      <c r="B540" s="37"/>
      <c r="C540" s="30"/>
      <c r="D540" s="30"/>
      <c r="E540" s="28" t="s">
        <v>14</v>
      </c>
      <c r="F540" s="71">
        <v>0</v>
      </c>
      <c r="G540" s="71">
        <v>0</v>
      </c>
      <c r="H540" s="38"/>
      <c r="I540" s="38"/>
      <c r="J540" s="76"/>
      <c r="K540" s="76"/>
      <c r="L540" s="76"/>
    </row>
    <row r="541" spans="1:12" s="7" customFormat="1" ht="19.5" customHeight="1" x14ac:dyDescent="0.25">
      <c r="A541" s="30" t="s">
        <v>13</v>
      </c>
      <c r="B541" s="37" t="s">
        <v>157</v>
      </c>
      <c r="C541" s="30" t="s">
        <v>84</v>
      </c>
      <c r="D541" s="30" t="s">
        <v>84</v>
      </c>
      <c r="E541" s="28" t="s">
        <v>27</v>
      </c>
      <c r="F541" s="71">
        <f>SUM(F542:F543)</f>
        <v>0</v>
      </c>
      <c r="G541" s="71">
        <f>SUM(G542:G543)</f>
        <v>0</v>
      </c>
      <c r="H541" s="38" t="s">
        <v>159</v>
      </c>
      <c r="I541" s="38" t="s">
        <v>75</v>
      </c>
      <c r="J541" s="38" t="s">
        <v>115</v>
      </c>
      <c r="K541" s="38">
        <v>0</v>
      </c>
      <c r="L541" s="38">
        <v>0</v>
      </c>
    </row>
    <row r="542" spans="1:12" s="7" customFormat="1" ht="68.25" customHeight="1" x14ac:dyDescent="0.25">
      <c r="A542" s="30"/>
      <c r="B542" s="37"/>
      <c r="C542" s="30"/>
      <c r="D542" s="30"/>
      <c r="E542" s="28" t="s">
        <v>28</v>
      </c>
      <c r="F542" s="71">
        <v>0</v>
      </c>
      <c r="G542" s="71">
        <v>0</v>
      </c>
      <c r="H542" s="38"/>
      <c r="I542" s="38"/>
      <c r="J542" s="38"/>
      <c r="K542" s="38"/>
      <c r="L542" s="38"/>
    </row>
    <row r="543" spans="1:12" s="7" customFormat="1" ht="49.5" customHeight="1" x14ac:dyDescent="0.25">
      <c r="A543" s="30"/>
      <c r="B543" s="37"/>
      <c r="C543" s="30"/>
      <c r="D543" s="30"/>
      <c r="E543" s="28" t="s">
        <v>25</v>
      </c>
      <c r="F543" s="71">
        <v>0</v>
      </c>
      <c r="G543" s="71">
        <v>0</v>
      </c>
      <c r="H543" s="38"/>
      <c r="I543" s="38"/>
      <c r="J543" s="38"/>
      <c r="K543" s="38"/>
      <c r="L543" s="38"/>
    </row>
    <row r="544" spans="1:12" s="7" customFormat="1" ht="20.25" customHeight="1" x14ac:dyDescent="0.25">
      <c r="A544" s="30" t="s">
        <v>15</v>
      </c>
      <c r="B544" s="37" t="s">
        <v>158</v>
      </c>
      <c r="C544" s="30" t="s">
        <v>84</v>
      </c>
      <c r="D544" s="30" t="s">
        <v>84</v>
      </c>
      <c r="E544" s="77" t="s">
        <v>27</v>
      </c>
      <c r="F544" s="71">
        <f>SUM(F545:F546)</f>
        <v>0</v>
      </c>
      <c r="G544" s="71">
        <f>SUM(G545:G546)</f>
        <v>0</v>
      </c>
      <c r="H544" s="38"/>
      <c r="I544" s="38"/>
      <c r="J544" s="38"/>
      <c r="K544" s="38"/>
      <c r="L544" s="38"/>
    </row>
    <row r="545" spans="1:12" s="7" customFormat="1" ht="69.75" customHeight="1" x14ac:dyDescent="0.25">
      <c r="A545" s="30"/>
      <c r="B545" s="37"/>
      <c r="C545" s="30"/>
      <c r="D545" s="30"/>
      <c r="E545" s="28" t="s">
        <v>28</v>
      </c>
      <c r="F545" s="71">
        <v>0</v>
      </c>
      <c r="G545" s="71">
        <v>0</v>
      </c>
      <c r="H545" s="38"/>
      <c r="I545" s="38"/>
      <c r="J545" s="38"/>
      <c r="K545" s="38"/>
      <c r="L545" s="38"/>
    </row>
    <row r="546" spans="1:12" s="7" customFormat="1" ht="52.5" customHeight="1" x14ac:dyDescent="0.25">
      <c r="A546" s="30"/>
      <c r="B546" s="37"/>
      <c r="C546" s="30"/>
      <c r="D546" s="30"/>
      <c r="E546" s="28" t="s">
        <v>25</v>
      </c>
      <c r="F546" s="71">
        <v>0</v>
      </c>
      <c r="G546" s="71">
        <v>0</v>
      </c>
      <c r="H546" s="38"/>
      <c r="I546" s="38"/>
      <c r="J546" s="38"/>
      <c r="K546" s="38"/>
      <c r="L546" s="38"/>
    </row>
    <row r="547" spans="1:12" s="7" customFormat="1" ht="19.5" customHeight="1" x14ac:dyDescent="0.25">
      <c r="A547" s="30" t="s">
        <v>16</v>
      </c>
      <c r="B547" s="37" t="s">
        <v>160</v>
      </c>
      <c r="C547" s="30" t="s">
        <v>84</v>
      </c>
      <c r="D547" s="30" t="s">
        <v>84</v>
      </c>
      <c r="E547" s="28" t="s">
        <v>27</v>
      </c>
      <c r="F547" s="71">
        <f>SUM(F548:F549)</f>
        <v>0</v>
      </c>
      <c r="G547" s="71">
        <f>SUM(G548:G549)</f>
        <v>0</v>
      </c>
      <c r="H547" s="38" t="s">
        <v>161</v>
      </c>
      <c r="I547" s="38" t="s">
        <v>72</v>
      </c>
      <c r="J547" s="38" t="s">
        <v>115</v>
      </c>
      <c r="K547" s="38">
        <v>42</v>
      </c>
      <c r="L547" s="38">
        <v>42</v>
      </c>
    </row>
    <row r="548" spans="1:12" s="7" customFormat="1" ht="71.25" customHeight="1" x14ac:dyDescent="0.25">
      <c r="A548" s="30"/>
      <c r="B548" s="37"/>
      <c r="C548" s="30"/>
      <c r="D548" s="30"/>
      <c r="E548" s="28" t="s">
        <v>28</v>
      </c>
      <c r="F548" s="71">
        <v>0</v>
      </c>
      <c r="G548" s="71">
        <v>0</v>
      </c>
      <c r="H548" s="38"/>
      <c r="I548" s="38"/>
      <c r="J548" s="38"/>
      <c r="K548" s="38"/>
      <c r="L548" s="38"/>
    </row>
    <row r="549" spans="1:12" s="7" customFormat="1" ht="55.5" customHeight="1" x14ac:dyDescent="0.25">
      <c r="A549" s="30"/>
      <c r="B549" s="37"/>
      <c r="C549" s="30"/>
      <c r="D549" s="30"/>
      <c r="E549" s="28" t="s">
        <v>25</v>
      </c>
      <c r="F549" s="71">
        <v>0</v>
      </c>
      <c r="G549" s="71">
        <v>0</v>
      </c>
      <c r="H549" s="38"/>
      <c r="I549" s="38"/>
      <c r="J549" s="38"/>
      <c r="K549" s="38"/>
      <c r="L549" s="38"/>
    </row>
    <row r="550" spans="1:12" s="7" customFormat="1" ht="37.5" customHeight="1" x14ac:dyDescent="0.25">
      <c r="A550" s="30" t="s">
        <v>17</v>
      </c>
      <c r="B550" s="37" t="s">
        <v>216</v>
      </c>
      <c r="C550" s="30" t="s">
        <v>84</v>
      </c>
      <c r="D550" s="30" t="s">
        <v>84</v>
      </c>
      <c r="E550" s="28" t="s">
        <v>27</v>
      </c>
      <c r="F550" s="71">
        <f>SUM(F551:F552)</f>
        <v>0</v>
      </c>
      <c r="G550" s="71">
        <f>SUM(G551:G552)</f>
        <v>0</v>
      </c>
      <c r="H550" s="38" t="s">
        <v>104</v>
      </c>
      <c r="I550" s="38" t="s">
        <v>72</v>
      </c>
      <c r="J550" s="38" t="s">
        <v>115</v>
      </c>
      <c r="K550" s="38">
        <v>0</v>
      </c>
      <c r="L550" s="38">
        <v>0</v>
      </c>
    </row>
    <row r="551" spans="1:12" s="7" customFormat="1" ht="93" customHeight="1" x14ac:dyDescent="0.25">
      <c r="A551" s="30"/>
      <c r="B551" s="37"/>
      <c r="C551" s="30"/>
      <c r="D551" s="30"/>
      <c r="E551" s="28" t="s">
        <v>28</v>
      </c>
      <c r="F551" s="71">
        <v>0</v>
      </c>
      <c r="G551" s="71">
        <v>0</v>
      </c>
      <c r="H551" s="38"/>
      <c r="I551" s="38"/>
      <c r="J551" s="38"/>
      <c r="K551" s="38"/>
      <c r="L551" s="38"/>
    </row>
    <row r="552" spans="1:12" s="7" customFormat="1" ht="46.5" customHeight="1" x14ac:dyDescent="0.25">
      <c r="A552" s="30"/>
      <c r="B552" s="37"/>
      <c r="C552" s="30"/>
      <c r="D552" s="30"/>
      <c r="E552" s="28" t="s">
        <v>25</v>
      </c>
      <c r="F552" s="71">
        <v>0</v>
      </c>
      <c r="G552" s="71">
        <v>0</v>
      </c>
      <c r="H552" s="38"/>
      <c r="I552" s="38"/>
      <c r="J552" s="38"/>
      <c r="K552" s="38"/>
      <c r="L552" s="38"/>
    </row>
    <row r="553" spans="1:12" s="7" customFormat="1" ht="18.75" customHeight="1" x14ac:dyDescent="0.25">
      <c r="A553" s="66" t="s">
        <v>18</v>
      </c>
      <c r="B553" s="37"/>
      <c r="C553" s="30" t="s">
        <v>84</v>
      </c>
      <c r="D553" s="30" t="s">
        <v>84</v>
      </c>
      <c r="E553" s="28" t="s">
        <v>27</v>
      </c>
      <c r="F553" s="71">
        <f t="shared" ref="F553:G555" si="49">F486+F502+F529</f>
        <v>15000</v>
      </c>
      <c r="G553" s="71">
        <f t="shared" si="49"/>
        <v>15000</v>
      </c>
      <c r="H553" s="30" t="s">
        <v>26</v>
      </c>
      <c r="I553" s="30" t="s">
        <v>26</v>
      </c>
      <c r="J553" s="30" t="s">
        <v>84</v>
      </c>
      <c r="K553" s="30" t="s">
        <v>84</v>
      </c>
      <c r="L553" s="30" t="s">
        <v>84</v>
      </c>
    </row>
    <row r="554" spans="1:12" s="7" customFormat="1" ht="69.75" customHeight="1" x14ac:dyDescent="0.25">
      <c r="A554" s="37"/>
      <c r="B554" s="37"/>
      <c r="C554" s="30"/>
      <c r="D554" s="30"/>
      <c r="E554" s="28" t="s">
        <v>28</v>
      </c>
      <c r="F554" s="71">
        <f t="shared" si="49"/>
        <v>15000</v>
      </c>
      <c r="G554" s="71">
        <f t="shared" si="49"/>
        <v>15000</v>
      </c>
      <c r="H554" s="30"/>
      <c r="I554" s="30"/>
      <c r="J554" s="30"/>
      <c r="K554" s="30"/>
      <c r="L554" s="30"/>
    </row>
    <row r="555" spans="1:12" s="7" customFormat="1" ht="51" customHeight="1" x14ac:dyDescent="0.25">
      <c r="A555" s="37"/>
      <c r="B555" s="37"/>
      <c r="C555" s="30"/>
      <c r="D555" s="30"/>
      <c r="E555" s="28" t="s">
        <v>25</v>
      </c>
      <c r="F555" s="71">
        <f t="shared" si="49"/>
        <v>0</v>
      </c>
      <c r="G555" s="71">
        <f t="shared" si="49"/>
        <v>0</v>
      </c>
      <c r="H555" s="30"/>
      <c r="I555" s="30"/>
      <c r="J555" s="30"/>
      <c r="K555" s="30"/>
      <c r="L555" s="30"/>
    </row>
    <row r="556" spans="1:12" s="7" customFormat="1" ht="56.25" customHeight="1" x14ac:dyDescent="0.25">
      <c r="A556" s="37"/>
      <c r="B556" s="37"/>
      <c r="C556" s="30"/>
      <c r="D556" s="30"/>
      <c r="E556" s="28" t="s">
        <v>14</v>
      </c>
      <c r="F556" s="71">
        <f>F489+F532</f>
        <v>0</v>
      </c>
      <c r="G556" s="71">
        <f>G489+G532</f>
        <v>0</v>
      </c>
      <c r="H556" s="30"/>
      <c r="I556" s="30"/>
      <c r="J556" s="30"/>
      <c r="K556" s="30"/>
      <c r="L556" s="30"/>
    </row>
    <row r="557" spans="1:12" s="7" customFormat="1" ht="21" customHeight="1" x14ac:dyDescent="0.25">
      <c r="A557" s="21" t="s">
        <v>343</v>
      </c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3"/>
    </row>
    <row r="558" spans="1:12" s="7" customFormat="1" ht="23.25" customHeight="1" x14ac:dyDescent="0.25">
      <c r="A558" s="21" t="s">
        <v>344</v>
      </c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3"/>
    </row>
    <row r="559" spans="1:12" s="7" customFormat="1" ht="20.25" customHeight="1" x14ac:dyDescent="0.25">
      <c r="A559" s="38" t="s">
        <v>64</v>
      </c>
      <c r="B559" s="25" t="s">
        <v>371</v>
      </c>
      <c r="C559" s="26"/>
      <c r="D559" s="27"/>
      <c r="E559" s="28" t="s">
        <v>27</v>
      </c>
      <c r="F559" s="71">
        <f t="shared" ref="F559:G561" si="50">F562</f>
        <v>0</v>
      </c>
      <c r="G559" s="71">
        <f t="shared" si="50"/>
        <v>0</v>
      </c>
      <c r="H559" s="30" t="s">
        <v>26</v>
      </c>
      <c r="I559" s="30" t="s">
        <v>26</v>
      </c>
      <c r="J559" s="30" t="s">
        <v>84</v>
      </c>
      <c r="K559" s="30" t="s">
        <v>84</v>
      </c>
      <c r="L559" s="30" t="s">
        <v>84</v>
      </c>
    </row>
    <row r="560" spans="1:12" s="7" customFormat="1" ht="65.25" customHeight="1" x14ac:dyDescent="0.25">
      <c r="A560" s="38"/>
      <c r="B560" s="31"/>
      <c r="C560" s="32"/>
      <c r="D560" s="33"/>
      <c r="E560" s="28" t="s">
        <v>28</v>
      </c>
      <c r="F560" s="71">
        <f t="shared" si="50"/>
        <v>0</v>
      </c>
      <c r="G560" s="71">
        <f t="shared" si="50"/>
        <v>0</v>
      </c>
      <c r="H560" s="30"/>
      <c r="I560" s="30"/>
      <c r="J560" s="30"/>
      <c r="K560" s="30"/>
      <c r="L560" s="30"/>
    </row>
    <row r="561" spans="1:12" s="7" customFormat="1" ht="48" customHeight="1" x14ac:dyDescent="0.25">
      <c r="A561" s="38"/>
      <c r="B561" s="34"/>
      <c r="C561" s="35"/>
      <c r="D561" s="36"/>
      <c r="E561" s="28" t="s">
        <v>25</v>
      </c>
      <c r="F561" s="71">
        <f t="shared" si="50"/>
        <v>0</v>
      </c>
      <c r="G561" s="71">
        <f t="shared" si="50"/>
        <v>0</v>
      </c>
      <c r="H561" s="30"/>
      <c r="I561" s="30"/>
      <c r="J561" s="30"/>
      <c r="K561" s="30"/>
      <c r="L561" s="30"/>
    </row>
    <row r="562" spans="1:12" s="7" customFormat="1" ht="18" customHeight="1" x14ac:dyDescent="0.25">
      <c r="A562" s="38" t="s">
        <v>41</v>
      </c>
      <c r="B562" s="37" t="s">
        <v>345</v>
      </c>
      <c r="C562" s="30" t="s">
        <v>84</v>
      </c>
      <c r="D562" s="30" t="s">
        <v>84</v>
      </c>
      <c r="E562" s="28" t="s">
        <v>27</v>
      </c>
      <c r="F562" s="71">
        <f t="shared" ref="F562:G564" si="51">F565+F568+F571</f>
        <v>0</v>
      </c>
      <c r="G562" s="71">
        <f t="shared" si="51"/>
        <v>0</v>
      </c>
      <c r="H562" s="30" t="s">
        <v>26</v>
      </c>
      <c r="I562" s="30" t="s">
        <v>26</v>
      </c>
      <c r="J562" s="30" t="s">
        <v>84</v>
      </c>
      <c r="K562" s="30" t="s">
        <v>84</v>
      </c>
      <c r="L562" s="30" t="s">
        <v>84</v>
      </c>
    </row>
    <row r="563" spans="1:12" s="7" customFormat="1" ht="68.25" customHeight="1" x14ac:dyDescent="0.25">
      <c r="A563" s="38"/>
      <c r="B563" s="37"/>
      <c r="C563" s="30"/>
      <c r="D563" s="30"/>
      <c r="E563" s="28" t="s">
        <v>28</v>
      </c>
      <c r="F563" s="71">
        <f t="shared" si="51"/>
        <v>0</v>
      </c>
      <c r="G563" s="71">
        <f t="shared" si="51"/>
        <v>0</v>
      </c>
      <c r="H563" s="30"/>
      <c r="I563" s="30"/>
      <c r="J563" s="30"/>
      <c r="K563" s="30"/>
      <c r="L563" s="30"/>
    </row>
    <row r="564" spans="1:12" s="7" customFormat="1" ht="51.75" customHeight="1" x14ac:dyDescent="0.25">
      <c r="A564" s="38"/>
      <c r="B564" s="37"/>
      <c r="C564" s="30"/>
      <c r="D564" s="30"/>
      <c r="E564" s="28" t="s">
        <v>25</v>
      </c>
      <c r="F564" s="71">
        <f t="shared" si="51"/>
        <v>0</v>
      </c>
      <c r="G564" s="71">
        <f t="shared" si="51"/>
        <v>0</v>
      </c>
      <c r="H564" s="30"/>
      <c r="I564" s="30"/>
      <c r="J564" s="30"/>
      <c r="K564" s="30"/>
      <c r="L564" s="30"/>
    </row>
    <row r="565" spans="1:12" s="7" customFormat="1" ht="18.75" customHeight="1" x14ac:dyDescent="0.25">
      <c r="A565" s="38" t="s">
        <v>42</v>
      </c>
      <c r="B565" s="37" t="s">
        <v>62</v>
      </c>
      <c r="C565" s="30" t="s">
        <v>84</v>
      </c>
      <c r="D565" s="30" t="s">
        <v>84</v>
      </c>
      <c r="E565" s="28" t="s">
        <v>27</v>
      </c>
      <c r="F565" s="71">
        <f>SUM(F566:F567)</f>
        <v>0</v>
      </c>
      <c r="G565" s="71">
        <f>SUM(G566:G567)</f>
        <v>0</v>
      </c>
      <c r="H565" s="38" t="s">
        <v>162</v>
      </c>
      <c r="I565" s="38" t="s">
        <v>75</v>
      </c>
      <c r="J565" s="38" t="s">
        <v>115</v>
      </c>
      <c r="K565" s="38">
        <v>305</v>
      </c>
      <c r="L565" s="38">
        <v>305</v>
      </c>
    </row>
    <row r="566" spans="1:12" s="7" customFormat="1" ht="67.5" customHeight="1" x14ac:dyDescent="0.25">
      <c r="A566" s="38"/>
      <c r="B566" s="37"/>
      <c r="C566" s="30"/>
      <c r="D566" s="30"/>
      <c r="E566" s="28" t="s">
        <v>28</v>
      </c>
      <c r="F566" s="71">
        <v>0</v>
      </c>
      <c r="G566" s="71">
        <v>0</v>
      </c>
      <c r="H566" s="38"/>
      <c r="I566" s="38"/>
      <c r="J566" s="38"/>
      <c r="K566" s="38"/>
      <c r="L566" s="38"/>
    </row>
    <row r="567" spans="1:12" s="7" customFormat="1" ht="60.75" customHeight="1" x14ac:dyDescent="0.25">
      <c r="A567" s="38"/>
      <c r="B567" s="37"/>
      <c r="C567" s="30"/>
      <c r="D567" s="30"/>
      <c r="E567" s="28" t="s">
        <v>25</v>
      </c>
      <c r="F567" s="71">
        <v>0</v>
      </c>
      <c r="G567" s="71">
        <v>0</v>
      </c>
      <c r="H567" s="38"/>
      <c r="I567" s="38"/>
      <c r="J567" s="38"/>
      <c r="K567" s="38"/>
      <c r="L567" s="38"/>
    </row>
    <row r="568" spans="1:12" s="7" customFormat="1" ht="19.5" customHeight="1" x14ac:dyDescent="0.25">
      <c r="A568" s="38" t="s">
        <v>6</v>
      </c>
      <c r="B568" s="37" t="s">
        <v>372</v>
      </c>
      <c r="C568" s="30" t="s">
        <v>84</v>
      </c>
      <c r="D568" s="30" t="s">
        <v>84</v>
      </c>
      <c r="E568" s="28" t="s">
        <v>27</v>
      </c>
      <c r="F568" s="71">
        <f>SUM(F569:F570)</f>
        <v>0</v>
      </c>
      <c r="G568" s="71">
        <f>SUM(G569:G570)</f>
        <v>0</v>
      </c>
      <c r="H568" s="38" t="s">
        <v>68</v>
      </c>
      <c r="I568" s="38" t="s">
        <v>134</v>
      </c>
      <c r="J568" s="38" t="s">
        <v>115</v>
      </c>
      <c r="K568" s="38">
        <v>64</v>
      </c>
      <c r="L568" s="38">
        <v>64</v>
      </c>
    </row>
    <row r="569" spans="1:12" s="7" customFormat="1" ht="73.5" customHeight="1" x14ac:dyDescent="0.25">
      <c r="A569" s="38"/>
      <c r="B569" s="37"/>
      <c r="C569" s="30"/>
      <c r="D569" s="30"/>
      <c r="E569" s="28" t="s">
        <v>28</v>
      </c>
      <c r="F569" s="71">
        <v>0</v>
      </c>
      <c r="G569" s="71">
        <v>0</v>
      </c>
      <c r="H569" s="38"/>
      <c r="I569" s="38"/>
      <c r="J569" s="38"/>
      <c r="K569" s="38"/>
      <c r="L569" s="38"/>
    </row>
    <row r="570" spans="1:12" s="7" customFormat="1" ht="52.5" customHeight="1" x14ac:dyDescent="0.25">
      <c r="A570" s="38"/>
      <c r="B570" s="37"/>
      <c r="C570" s="30"/>
      <c r="D570" s="30"/>
      <c r="E570" s="28" t="s">
        <v>25</v>
      </c>
      <c r="F570" s="71">
        <v>0</v>
      </c>
      <c r="G570" s="71">
        <v>0</v>
      </c>
      <c r="H570" s="38"/>
      <c r="I570" s="38"/>
      <c r="J570" s="38"/>
      <c r="K570" s="38"/>
      <c r="L570" s="38"/>
    </row>
    <row r="571" spans="1:12" s="7" customFormat="1" ht="21" customHeight="1" x14ac:dyDescent="0.25">
      <c r="A571" s="38" t="s">
        <v>65</v>
      </c>
      <c r="B571" s="37" t="s">
        <v>63</v>
      </c>
      <c r="C571" s="30" t="s">
        <v>84</v>
      </c>
      <c r="D571" s="30" t="s">
        <v>84</v>
      </c>
      <c r="E571" s="28" t="s">
        <v>27</v>
      </c>
      <c r="F571" s="71">
        <f>SUM(F572:F573)</f>
        <v>0</v>
      </c>
      <c r="G571" s="71">
        <f>SUM(G572:G573)</f>
        <v>0</v>
      </c>
      <c r="H571" s="38" t="s">
        <v>67</v>
      </c>
      <c r="I571" s="38" t="s">
        <v>134</v>
      </c>
      <c r="J571" s="38" t="s">
        <v>115</v>
      </c>
      <c r="K571" s="38">
        <v>5</v>
      </c>
      <c r="L571" s="38">
        <v>5</v>
      </c>
    </row>
    <row r="572" spans="1:12" s="7" customFormat="1" ht="66.75" customHeight="1" x14ac:dyDescent="0.25">
      <c r="A572" s="38"/>
      <c r="B572" s="37"/>
      <c r="C572" s="30"/>
      <c r="D572" s="30"/>
      <c r="E572" s="28" t="s">
        <v>28</v>
      </c>
      <c r="F572" s="71">
        <v>0</v>
      </c>
      <c r="G572" s="71">
        <v>0</v>
      </c>
      <c r="H572" s="38"/>
      <c r="I572" s="38"/>
      <c r="J572" s="38"/>
      <c r="K572" s="38"/>
      <c r="L572" s="38"/>
    </row>
    <row r="573" spans="1:12" s="7" customFormat="1" ht="72" customHeight="1" x14ac:dyDescent="0.25">
      <c r="A573" s="38"/>
      <c r="B573" s="37"/>
      <c r="C573" s="30"/>
      <c r="D573" s="30"/>
      <c r="E573" s="28" t="s">
        <v>25</v>
      </c>
      <c r="F573" s="71">
        <v>0</v>
      </c>
      <c r="G573" s="71">
        <v>0</v>
      </c>
      <c r="H573" s="38"/>
      <c r="I573" s="38"/>
      <c r="J573" s="38"/>
      <c r="K573" s="38"/>
      <c r="L573" s="38"/>
    </row>
    <row r="574" spans="1:12" s="7" customFormat="1" ht="20.25" customHeight="1" x14ac:dyDescent="0.25">
      <c r="A574" s="38" t="s">
        <v>66</v>
      </c>
      <c r="B574" s="25" t="s">
        <v>406</v>
      </c>
      <c r="C574" s="26"/>
      <c r="D574" s="27"/>
      <c r="E574" s="28" t="s">
        <v>27</v>
      </c>
      <c r="F574" s="71">
        <f t="shared" ref="F574:G576" si="52">F577</f>
        <v>66000</v>
      </c>
      <c r="G574" s="71">
        <f t="shared" si="52"/>
        <v>66000</v>
      </c>
      <c r="H574" s="30" t="s">
        <v>26</v>
      </c>
      <c r="I574" s="30" t="s">
        <v>26</v>
      </c>
      <c r="J574" s="30" t="s">
        <v>84</v>
      </c>
      <c r="K574" s="30" t="s">
        <v>84</v>
      </c>
      <c r="L574" s="30" t="s">
        <v>84</v>
      </c>
    </row>
    <row r="575" spans="1:12" s="7" customFormat="1" ht="62.25" customHeight="1" x14ac:dyDescent="0.25">
      <c r="A575" s="38"/>
      <c r="B575" s="31"/>
      <c r="C575" s="32"/>
      <c r="D575" s="33"/>
      <c r="E575" s="28" t="s">
        <v>28</v>
      </c>
      <c r="F575" s="71">
        <f t="shared" si="52"/>
        <v>66000</v>
      </c>
      <c r="G575" s="71">
        <f t="shared" si="52"/>
        <v>66000</v>
      </c>
      <c r="H575" s="30"/>
      <c r="I575" s="30"/>
      <c r="J575" s="30"/>
      <c r="K575" s="30"/>
      <c r="L575" s="30"/>
    </row>
    <row r="576" spans="1:12" s="7" customFormat="1" ht="48" customHeight="1" x14ac:dyDescent="0.25">
      <c r="A576" s="38"/>
      <c r="B576" s="34"/>
      <c r="C576" s="35"/>
      <c r="D576" s="36"/>
      <c r="E576" s="28" t="s">
        <v>25</v>
      </c>
      <c r="F576" s="71">
        <f t="shared" si="52"/>
        <v>0</v>
      </c>
      <c r="G576" s="71">
        <f t="shared" si="52"/>
        <v>0</v>
      </c>
      <c r="H576" s="30"/>
      <c r="I576" s="30"/>
      <c r="J576" s="30"/>
      <c r="K576" s="30"/>
      <c r="L576" s="30"/>
    </row>
    <row r="577" spans="1:12" s="7" customFormat="1" ht="18" customHeight="1" x14ac:dyDescent="0.25">
      <c r="A577" s="38" t="s">
        <v>43</v>
      </c>
      <c r="B577" s="37" t="s">
        <v>346</v>
      </c>
      <c r="C577" s="30" t="s">
        <v>84</v>
      </c>
      <c r="D577" s="30" t="s">
        <v>519</v>
      </c>
      <c r="E577" s="28" t="s">
        <v>27</v>
      </c>
      <c r="F577" s="71">
        <f t="shared" ref="F577:G579" si="53">F580+F583+F586+F589+F592+F595</f>
        <v>66000</v>
      </c>
      <c r="G577" s="71">
        <f t="shared" si="53"/>
        <v>66000</v>
      </c>
      <c r="H577" s="30" t="s">
        <v>26</v>
      </c>
      <c r="I577" s="30" t="s">
        <v>26</v>
      </c>
      <c r="J577" s="30" t="s">
        <v>84</v>
      </c>
      <c r="K577" s="30" t="s">
        <v>84</v>
      </c>
      <c r="L577" s="30" t="s">
        <v>84</v>
      </c>
    </row>
    <row r="578" spans="1:12" s="7" customFormat="1" ht="63" customHeight="1" x14ac:dyDescent="0.25">
      <c r="A578" s="38"/>
      <c r="B578" s="37"/>
      <c r="C578" s="30"/>
      <c r="D578" s="30"/>
      <c r="E578" s="28" t="s">
        <v>28</v>
      </c>
      <c r="F578" s="71">
        <f t="shared" si="53"/>
        <v>66000</v>
      </c>
      <c r="G578" s="71">
        <f t="shared" si="53"/>
        <v>66000</v>
      </c>
      <c r="H578" s="30"/>
      <c r="I578" s="30"/>
      <c r="J578" s="30"/>
      <c r="K578" s="30"/>
      <c r="L578" s="30"/>
    </row>
    <row r="579" spans="1:12" s="7" customFormat="1" ht="48" customHeight="1" x14ac:dyDescent="0.25">
      <c r="A579" s="38"/>
      <c r="B579" s="37"/>
      <c r="C579" s="30"/>
      <c r="D579" s="30"/>
      <c r="E579" s="28" t="s">
        <v>25</v>
      </c>
      <c r="F579" s="71">
        <f t="shared" si="53"/>
        <v>0</v>
      </c>
      <c r="G579" s="71">
        <f t="shared" si="53"/>
        <v>0</v>
      </c>
      <c r="H579" s="30"/>
      <c r="I579" s="30"/>
      <c r="J579" s="30"/>
      <c r="K579" s="30"/>
      <c r="L579" s="30"/>
    </row>
    <row r="580" spans="1:12" s="7" customFormat="1" ht="19.5" customHeight="1" x14ac:dyDescent="0.25">
      <c r="A580" s="38" t="s">
        <v>44</v>
      </c>
      <c r="B580" s="37" t="s">
        <v>69</v>
      </c>
      <c r="C580" s="30" t="s">
        <v>84</v>
      </c>
      <c r="D580" s="30" t="s">
        <v>84</v>
      </c>
      <c r="E580" s="28" t="s">
        <v>27</v>
      </c>
      <c r="F580" s="71">
        <f>SUM(F581:F582)</f>
        <v>0</v>
      </c>
      <c r="G580" s="71">
        <f>SUM(G581:G582)</f>
        <v>0</v>
      </c>
      <c r="H580" s="38" t="s">
        <v>163</v>
      </c>
      <c r="I580" s="38" t="s">
        <v>134</v>
      </c>
      <c r="J580" s="38" t="s">
        <v>115</v>
      </c>
      <c r="K580" s="38">
        <v>0</v>
      </c>
      <c r="L580" s="38">
        <v>0</v>
      </c>
    </row>
    <row r="581" spans="1:12" s="7" customFormat="1" ht="69.75" customHeight="1" x14ac:dyDescent="0.25">
      <c r="A581" s="38"/>
      <c r="B581" s="37"/>
      <c r="C581" s="30"/>
      <c r="D581" s="30"/>
      <c r="E581" s="28" t="s">
        <v>28</v>
      </c>
      <c r="F581" s="71">
        <v>0</v>
      </c>
      <c r="G581" s="71">
        <v>0</v>
      </c>
      <c r="H581" s="38"/>
      <c r="I581" s="38"/>
      <c r="J581" s="38"/>
      <c r="K581" s="38"/>
      <c r="L581" s="38"/>
    </row>
    <row r="582" spans="1:12" s="7" customFormat="1" ht="53.25" customHeight="1" x14ac:dyDescent="0.25">
      <c r="A582" s="38"/>
      <c r="B582" s="37"/>
      <c r="C582" s="30"/>
      <c r="D582" s="30"/>
      <c r="E582" s="28" t="s">
        <v>25</v>
      </c>
      <c r="F582" s="71">
        <v>0</v>
      </c>
      <c r="G582" s="71">
        <v>0</v>
      </c>
      <c r="H582" s="38"/>
      <c r="I582" s="38"/>
      <c r="J582" s="38"/>
      <c r="K582" s="38"/>
      <c r="L582" s="38"/>
    </row>
    <row r="583" spans="1:12" s="7" customFormat="1" ht="20.25" customHeight="1" x14ac:dyDescent="0.25">
      <c r="A583" s="38" t="s">
        <v>7</v>
      </c>
      <c r="B583" s="37" t="s">
        <v>70</v>
      </c>
      <c r="C583" s="30" t="s">
        <v>84</v>
      </c>
      <c r="D583" s="30" t="s">
        <v>84</v>
      </c>
      <c r="E583" s="28" t="s">
        <v>27</v>
      </c>
      <c r="F583" s="71">
        <f>SUM(F584:F585)</f>
        <v>0</v>
      </c>
      <c r="G583" s="71">
        <f>SUM(G584:G585)</f>
        <v>0</v>
      </c>
      <c r="H583" s="38" t="s">
        <v>86</v>
      </c>
      <c r="I583" s="38" t="s">
        <v>72</v>
      </c>
      <c r="J583" s="38" t="s">
        <v>115</v>
      </c>
      <c r="K583" s="38">
        <v>0</v>
      </c>
      <c r="L583" s="38">
        <v>0</v>
      </c>
    </row>
    <row r="584" spans="1:12" s="7" customFormat="1" ht="65.25" customHeight="1" x14ac:dyDescent="0.25">
      <c r="A584" s="38"/>
      <c r="B584" s="37"/>
      <c r="C584" s="30"/>
      <c r="D584" s="30"/>
      <c r="E584" s="28" t="s">
        <v>28</v>
      </c>
      <c r="F584" s="71">
        <v>0</v>
      </c>
      <c r="G584" s="71">
        <v>0</v>
      </c>
      <c r="H584" s="38"/>
      <c r="I584" s="38"/>
      <c r="J584" s="38"/>
      <c r="K584" s="38"/>
      <c r="L584" s="38"/>
    </row>
    <row r="585" spans="1:12" s="7" customFormat="1" ht="62.25" customHeight="1" x14ac:dyDescent="0.25">
      <c r="A585" s="38"/>
      <c r="B585" s="37"/>
      <c r="C585" s="30"/>
      <c r="D585" s="30"/>
      <c r="E585" s="28" t="s">
        <v>25</v>
      </c>
      <c r="F585" s="71">
        <v>0</v>
      </c>
      <c r="G585" s="71">
        <v>0</v>
      </c>
      <c r="H585" s="38"/>
      <c r="I585" s="38"/>
      <c r="J585" s="38"/>
      <c r="K585" s="38"/>
      <c r="L585" s="38"/>
    </row>
    <row r="586" spans="1:12" s="7" customFormat="1" ht="21.75" customHeight="1" x14ac:dyDescent="0.25">
      <c r="A586" s="38" t="s">
        <v>8</v>
      </c>
      <c r="B586" s="37" t="s">
        <v>71</v>
      </c>
      <c r="C586" s="30">
        <v>502</v>
      </c>
      <c r="D586" s="30" t="s">
        <v>520</v>
      </c>
      <c r="E586" s="28" t="s">
        <v>27</v>
      </c>
      <c r="F586" s="71">
        <f>SUM(F587:F588)</f>
        <v>26900</v>
      </c>
      <c r="G586" s="71">
        <f>SUM(G587:G588)</f>
        <v>26900</v>
      </c>
      <c r="H586" s="38" t="s">
        <v>87</v>
      </c>
      <c r="I586" s="38" t="s">
        <v>72</v>
      </c>
      <c r="J586" s="38" t="s">
        <v>115</v>
      </c>
      <c r="K586" s="38">
        <v>1</v>
      </c>
      <c r="L586" s="38">
        <v>1</v>
      </c>
    </row>
    <row r="587" spans="1:12" s="7" customFormat="1" ht="66" customHeight="1" x14ac:dyDescent="0.25">
      <c r="A587" s="38"/>
      <c r="B587" s="37"/>
      <c r="C587" s="30"/>
      <c r="D587" s="30"/>
      <c r="E587" s="28" t="s">
        <v>28</v>
      </c>
      <c r="F587" s="71">
        <v>26900</v>
      </c>
      <c r="G587" s="71">
        <v>26900</v>
      </c>
      <c r="H587" s="38"/>
      <c r="I587" s="38"/>
      <c r="J587" s="38"/>
      <c r="K587" s="38"/>
      <c r="L587" s="38"/>
    </row>
    <row r="588" spans="1:12" s="7" customFormat="1" ht="53.25" customHeight="1" x14ac:dyDescent="0.25">
      <c r="A588" s="38"/>
      <c r="B588" s="37"/>
      <c r="C588" s="30"/>
      <c r="D588" s="30"/>
      <c r="E588" s="28" t="s">
        <v>25</v>
      </c>
      <c r="F588" s="71">
        <v>0</v>
      </c>
      <c r="G588" s="71">
        <v>0</v>
      </c>
      <c r="H588" s="38"/>
      <c r="I588" s="38"/>
      <c r="J588" s="38"/>
      <c r="K588" s="38"/>
      <c r="L588" s="38"/>
    </row>
    <row r="589" spans="1:12" s="7" customFormat="1" ht="22.5" customHeight="1" x14ac:dyDescent="0.25">
      <c r="A589" s="38" t="s">
        <v>9</v>
      </c>
      <c r="B589" s="37" t="s">
        <v>164</v>
      </c>
      <c r="C589" s="30" t="s">
        <v>84</v>
      </c>
      <c r="D589" s="30" t="s">
        <v>84</v>
      </c>
      <c r="E589" s="28" t="s">
        <v>27</v>
      </c>
      <c r="F589" s="71">
        <f>SUM(F590:F591)</f>
        <v>0</v>
      </c>
      <c r="G589" s="71">
        <f>SUM(G590:G591)</f>
        <v>0</v>
      </c>
      <c r="H589" s="38" t="s">
        <v>165</v>
      </c>
      <c r="I589" s="38" t="s">
        <v>72</v>
      </c>
      <c r="J589" s="38" t="s">
        <v>115</v>
      </c>
      <c r="K589" s="38">
        <v>0</v>
      </c>
      <c r="L589" s="38">
        <v>0</v>
      </c>
    </row>
    <row r="590" spans="1:12" s="7" customFormat="1" ht="66.75" customHeight="1" x14ac:dyDescent="0.25">
      <c r="A590" s="38"/>
      <c r="B590" s="37"/>
      <c r="C590" s="30"/>
      <c r="D590" s="30"/>
      <c r="E590" s="28" t="s">
        <v>28</v>
      </c>
      <c r="F590" s="71">
        <v>0</v>
      </c>
      <c r="G590" s="71">
        <v>0</v>
      </c>
      <c r="H590" s="38"/>
      <c r="I590" s="38"/>
      <c r="J590" s="38"/>
      <c r="K590" s="38"/>
      <c r="L590" s="38"/>
    </row>
    <row r="591" spans="1:12" s="7" customFormat="1" ht="53.25" customHeight="1" x14ac:dyDescent="0.25">
      <c r="A591" s="38"/>
      <c r="B591" s="37"/>
      <c r="C591" s="30"/>
      <c r="D591" s="30"/>
      <c r="E591" s="28" t="s">
        <v>25</v>
      </c>
      <c r="F591" s="71">
        <v>0</v>
      </c>
      <c r="G591" s="71">
        <v>0</v>
      </c>
      <c r="H591" s="38"/>
      <c r="I591" s="38"/>
      <c r="J591" s="38"/>
      <c r="K591" s="38"/>
      <c r="L591" s="38"/>
    </row>
    <row r="592" spans="1:12" s="7" customFormat="1" ht="21" customHeight="1" x14ac:dyDescent="0.25">
      <c r="A592" s="43" t="s">
        <v>10</v>
      </c>
      <c r="B592" s="37" t="s">
        <v>269</v>
      </c>
      <c r="C592" s="44">
        <v>502</v>
      </c>
      <c r="D592" s="44" t="s">
        <v>521</v>
      </c>
      <c r="E592" s="28" t="s">
        <v>27</v>
      </c>
      <c r="F592" s="71">
        <f>SUM(F593:F594)</f>
        <v>39100</v>
      </c>
      <c r="G592" s="71">
        <f>SUM(G593:G594)</f>
        <v>39100</v>
      </c>
      <c r="H592" s="43" t="s">
        <v>270</v>
      </c>
      <c r="I592" s="43" t="s">
        <v>75</v>
      </c>
      <c r="J592" s="43" t="s">
        <v>115</v>
      </c>
      <c r="K592" s="43">
        <v>9</v>
      </c>
      <c r="L592" s="43">
        <v>9</v>
      </c>
    </row>
    <row r="593" spans="1:12" s="7" customFormat="1" ht="64.5" customHeight="1" x14ac:dyDescent="0.25">
      <c r="A593" s="47"/>
      <c r="B593" s="37"/>
      <c r="C593" s="48"/>
      <c r="D593" s="48"/>
      <c r="E593" s="28" t="s">
        <v>28</v>
      </c>
      <c r="F593" s="71">
        <v>39100</v>
      </c>
      <c r="G593" s="71">
        <v>39100</v>
      </c>
      <c r="H593" s="47"/>
      <c r="I593" s="47"/>
      <c r="J593" s="47"/>
      <c r="K593" s="47"/>
      <c r="L593" s="47"/>
    </row>
    <row r="594" spans="1:12" s="7" customFormat="1" ht="53.25" customHeight="1" x14ac:dyDescent="0.25">
      <c r="A594" s="51"/>
      <c r="B594" s="37"/>
      <c r="C594" s="52"/>
      <c r="D594" s="52"/>
      <c r="E594" s="28" t="s">
        <v>25</v>
      </c>
      <c r="F594" s="71">
        <v>0</v>
      </c>
      <c r="G594" s="71">
        <v>0</v>
      </c>
      <c r="H594" s="51"/>
      <c r="I594" s="51"/>
      <c r="J594" s="51"/>
      <c r="K594" s="51"/>
      <c r="L594" s="51"/>
    </row>
    <row r="595" spans="1:12" s="7" customFormat="1" ht="27.75" customHeight="1" x14ac:dyDescent="0.25">
      <c r="A595" s="43" t="s">
        <v>11</v>
      </c>
      <c r="B595" s="57" t="s">
        <v>292</v>
      </c>
      <c r="C595" s="44" t="s">
        <v>84</v>
      </c>
      <c r="D595" s="44" t="s">
        <v>84</v>
      </c>
      <c r="E595" s="28" t="s">
        <v>27</v>
      </c>
      <c r="F595" s="71">
        <f>SUM(F596:F597)</f>
        <v>0</v>
      </c>
      <c r="G595" s="71">
        <f>SUM(G596:G597)</f>
        <v>0</v>
      </c>
      <c r="H595" s="43" t="s">
        <v>293</v>
      </c>
      <c r="I595" s="43" t="s">
        <v>177</v>
      </c>
      <c r="J595" s="43" t="s">
        <v>115</v>
      </c>
      <c r="K595" s="43">
        <v>1</v>
      </c>
      <c r="L595" s="43">
        <v>1</v>
      </c>
    </row>
    <row r="596" spans="1:12" s="7" customFormat="1" ht="89.25" customHeight="1" x14ac:dyDescent="0.25">
      <c r="A596" s="47"/>
      <c r="B596" s="58"/>
      <c r="C596" s="48"/>
      <c r="D596" s="48"/>
      <c r="E596" s="28" t="s">
        <v>28</v>
      </c>
      <c r="F596" s="71">
        <v>0</v>
      </c>
      <c r="G596" s="71">
        <v>0</v>
      </c>
      <c r="H596" s="47"/>
      <c r="I596" s="47"/>
      <c r="J596" s="47"/>
      <c r="K596" s="47"/>
      <c r="L596" s="47"/>
    </row>
    <row r="597" spans="1:12" s="7" customFormat="1" ht="76.5" customHeight="1" x14ac:dyDescent="0.25">
      <c r="A597" s="51"/>
      <c r="B597" s="59"/>
      <c r="C597" s="52"/>
      <c r="D597" s="52"/>
      <c r="E597" s="28" t="s">
        <v>25</v>
      </c>
      <c r="F597" s="71">
        <v>0</v>
      </c>
      <c r="G597" s="71">
        <v>0</v>
      </c>
      <c r="H597" s="51"/>
      <c r="I597" s="51"/>
      <c r="J597" s="51"/>
      <c r="K597" s="51"/>
      <c r="L597" s="51"/>
    </row>
    <row r="598" spans="1:12" s="7" customFormat="1" ht="19.5" customHeight="1" x14ac:dyDescent="0.25">
      <c r="A598" s="38" t="s">
        <v>88</v>
      </c>
      <c r="B598" s="25" t="s">
        <v>347</v>
      </c>
      <c r="C598" s="26"/>
      <c r="D598" s="27"/>
      <c r="E598" s="28" t="s">
        <v>27</v>
      </c>
      <c r="F598" s="71">
        <f t="shared" ref="F598:G600" si="54">F601</f>
        <v>0</v>
      </c>
      <c r="G598" s="71">
        <f t="shared" si="54"/>
        <v>0</v>
      </c>
      <c r="H598" s="38" t="s">
        <v>84</v>
      </c>
      <c r="I598" s="30" t="s">
        <v>84</v>
      </c>
      <c r="J598" s="30" t="s">
        <v>84</v>
      </c>
      <c r="K598" s="30" t="s">
        <v>84</v>
      </c>
      <c r="L598" s="30" t="s">
        <v>84</v>
      </c>
    </row>
    <row r="599" spans="1:12" s="7" customFormat="1" ht="71.25" customHeight="1" x14ac:dyDescent="0.25">
      <c r="A599" s="38"/>
      <c r="B599" s="31"/>
      <c r="C599" s="32"/>
      <c r="D599" s="33"/>
      <c r="E599" s="28" t="s">
        <v>28</v>
      </c>
      <c r="F599" s="71">
        <f t="shared" si="54"/>
        <v>0</v>
      </c>
      <c r="G599" s="71">
        <f t="shared" si="54"/>
        <v>0</v>
      </c>
      <c r="H599" s="38"/>
      <c r="I599" s="30"/>
      <c r="J599" s="30"/>
      <c r="K599" s="30"/>
      <c r="L599" s="30"/>
    </row>
    <row r="600" spans="1:12" s="7" customFormat="1" ht="51.75" customHeight="1" x14ac:dyDescent="0.25">
      <c r="A600" s="38"/>
      <c r="B600" s="34"/>
      <c r="C600" s="35"/>
      <c r="D600" s="36"/>
      <c r="E600" s="28" t="s">
        <v>25</v>
      </c>
      <c r="F600" s="71">
        <f t="shared" si="54"/>
        <v>0</v>
      </c>
      <c r="G600" s="71">
        <f t="shared" si="54"/>
        <v>0</v>
      </c>
      <c r="H600" s="38"/>
      <c r="I600" s="30"/>
      <c r="J600" s="30"/>
      <c r="K600" s="30"/>
      <c r="L600" s="30"/>
    </row>
    <row r="601" spans="1:12" s="7" customFormat="1" ht="21" customHeight="1" x14ac:dyDescent="0.25">
      <c r="A601" s="38" t="s">
        <v>45</v>
      </c>
      <c r="B601" s="37" t="s">
        <v>348</v>
      </c>
      <c r="C601" s="30" t="s">
        <v>84</v>
      </c>
      <c r="D601" s="30" t="s">
        <v>84</v>
      </c>
      <c r="E601" s="28" t="s">
        <v>27</v>
      </c>
      <c r="F601" s="71">
        <f t="shared" ref="F601:G603" si="55">F604+F607+F610+F613</f>
        <v>0</v>
      </c>
      <c r="G601" s="71">
        <f t="shared" si="55"/>
        <v>0</v>
      </c>
      <c r="H601" s="38" t="s">
        <v>84</v>
      </c>
      <c r="I601" s="30" t="s">
        <v>84</v>
      </c>
      <c r="J601" s="30" t="s">
        <v>84</v>
      </c>
      <c r="K601" s="30" t="s">
        <v>84</v>
      </c>
      <c r="L601" s="30" t="s">
        <v>84</v>
      </c>
    </row>
    <row r="602" spans="1:12" s="7" customFormat="1" ht="66.75" customHeight="1" x14ac:dyDescent="0.25">
      <c r="A602" s="38"/>
      <c r="B602" s="37"/>
      <c r="C602" s="30"/>
      <c r="D602" s="30"/>
      <c r="E602" s="28" t="s">
        <v>28</v>
      </c>
      <c r="F602" s="71">
        <f t="shared" si="55"/>
        <v>0</v>
      </c>
      <c r="G602" s="71">
        <f t="shared" si="55"/>
        <v>0</v>
      </c>
      <c r="H602" s="38"/>
      <c r="I602" s="30"/>
      <c r="J602" s="30"/>
      <c r="K602" s="30"/>
      <c r="L602" s="30"/>
    </row>
    <row r="603" spans="1:12" s="7" customFormat="1" ht="46.5" customHeight="1" x14ac:dyDescent="0.25">
      <c r="A603" s="38"/>
      <c r="B603" s="37"/>
      <c r="C603" s="30"/>
      <c r="D603" s="30"/>
      <c r="E603" s="28" t="s">
        <v>25</v>
      </c>
      <c r="F603" s="71">
        <f t="shared" si="55"/>
        <v>0</v>
      </c>
      <c r="G603" s="71">
        <f t="shared" si="55"/>
        <v>0</v>
      </c>
      <c r="H603" s="38"/>
      <c r="I603" s="30"/>
      <c r="J603" s="30"/>
      <c r="K603" s="30"/>
      <c r="L603" s="30"/>
    </row>
    <row r="604" spans="1:12" s="7" customFormat="1" ht="21" customHeight="1" x14ac:dyDescent="0.25">
      <c r="A604" s="24" t="s">
        <v>46</v>
      </c>
      <c r="B604" s="37" t="s">
        <v>89</v>
      </c>
      <c r="C604" s="30" t="s">
        <v>84</v>
      </c>
      <c r="D604" s="30" t="s">
        <v>84</v>
      </c>
      <c r="E604" s="28" t="s">
        <v>27</v>
      </c>
      <c r="F604" s="71">
        <f>SUM(F605:F606)</f>
        <v>0</v>
      </c>
      <c r="G604" s="71">
        <f>SUM(G605:G606)</f>
        <v>0</v>
      </c>
      <c r="H604" s="38" t="s">
        <v>90</v>
      </c>
      <c r="I604" s="38" t="s">
        <v>134</v>
      </c>
      <c r="J604" s="38" t="s">
        <v>115</v>
      </c>
      <c r="K604" s="38">
        <v>19</v>
      </c>
      <c r="L604" s="38">
        <v>19</v>
      </c>
    </row>
    <row r="605" spans="1:12" s="7" customFormat="1" ht="65.25" customHeight="1" x14ac:dyDescent="0.25">
      <c r="A605" s="24"/>
      <c r="B605" s="37"/>
      <c r="C605" s="30"/>
      <c r="D605" s="30"/>
      <c r="E605" s="28" t="s">
        <v>28</v>
      </c>
      <c r="F605" s="71">
        <v>0</v>
      </c>
      <c r="G605" s="71">
        <v>0</v>
      </c>
      <c r="H605" s="38"/>
      <c r="I605" s="38"/>
      <c r="J605" s="38"/>
      <c r="K605" s="38"/>
      <c r="L605" s="38"/>
    </row>
    <row r="606" spans="1:12" s="7" customFormat="1" ht="53.25" customHeight="1" x14ac:dyDescent="0.25">
      <c r="A606" s="24"/>
      <c r="B606" s="37"/>
      <c r="C606" s="30"/>
      <c r="D606" s="30"/>
      <c r="E606" s="28" t="s">
        <v>25</v>
      </c>
      <c r="F606" s="71">
        <v>0</v>
      </c>
      <c r="G606" s="71">
        <v>0</v>
      </c>
      <c r="H606" s="38"/>
      <c r="I606" s="38"/>
      <c r="J606" s="38"/>
      <c r="K606" s="38"/>
      <c r="L606" s="38"/>
    </row>
    <row r="607" spans="1:12" s="7" customFormat="1" ht="22.5" customHeight="1" x14ac:dyDescent="0.25">
      <c r="A607" s="24" t="s">
        <v>13</v>
      </c>
      <c r="B607" s="37" t="s">
        <v>91</v>
      </c>
      <c r="C607" s="30" t="s">
        <v>84</v>
      </c>
      <c r="D607" s="30" t="s">
        <v>84</v>
      </c>
      <c r="E607" s="28" t="s">
        <v>27</v>
      </c>
      <c r="F607" s="71">
        <f>SUM(F608:F609)</f>
        <v>0</v>
      </c>
      <c r="G607" s="71">
        <f>SUM(G608:G609)</f>
        <v>0</v>
      </c>
      <c r="H607" s="38" t="s">
        <v>92</v>
      </c>
      <c r="I607" s="38" t="s">
        <v>134</v>
      </c>
      <c r="J607" s="38" t="s">
        <v>115</v>
      </c>
      <c r="K607" s="38">
        <v>0</v>
      </c>
      <c r="L607" s="38">
        <v>0</v>
      </c>
    </row>
    <row r="608" spans="1:12" s="7" customFormat="1" ht="68.25" customHeight="1" x14ac:dyDescent="0.25">
      <c r="A608" s="24"/>
      <c r="B608" s="37"/>
      <c r="C608" s="30"/>
      <c r="D608" s="30"/>
      <c r="E608" s="28" t="s">
        <v>28</v>
      </c>
      <c r="F608" s="71">
        <v>0</v>
      </c>
      <c r="G608" s="71">
        <v>0</v>
      </c>
      <c r="H608" s="38"/>
      <c r="I608" s="38"/>
      <c r="J608" s="38"/>
      <c r="K608" s="38"/>
      <c r="L608" s="38"/>
    </row>
    <row r="609" spans="1:12" s="7" customFormat="1" ht="53.25" customHeight="1" x14ac:dyDescent="0.25">
      <c r="A609" s="24"/>
      <c r="B609" s="37"/>
      <c r="C609" s="30"/>
      <c r="D609" s="30"/>
      <c r="E609" s="28" t="s">
        <v>25</v>
      </c>
      <c r="F609" s="71">
        <v>0</v>
      </c>
      <c r="G609" s="71">
        <v>0</v>
      </c>
      <c r="H609" s="38"/>
      <c r="I609" s="38"/>
      <c r="J609" s="38"/>
      <c r="K609" s="38"/>
      <c r="L609" s="38"/>
    </row>
    <row r="610" spans="1:12" s="7" customFormat="1" ht="18.75" customHeight="1" x14ac:dyDescent="0.25">
      <c r="A610" s="24" t="s">
        <v>15</v>
      </c>
      <c r="B610" s="37" t="s">
        <v>93</v>
      </c>
      <c r="C610" s="30" t="s">
        <v>84</v>
      </c>
      <c r="D610" s="30" t="s">
        <v>84</v>
      </c>
      <c r="E610" s="28" t="s">
        <v>27</v>
      </c>
      <c r="F610" s="71">
        <f>SUM(F611:F612)</f>
        <v>0</v>
      </c>
      <c r="G610" s="71">
        <f>SUM(G611:G612)</f>
        <v>0</v>
      </c>
      <c r="H610" s="38" t="s">
        <v>95</v>
      </c>
      <c r="I610" s="38" t="s">
        <v>134</v>
      </c>
      <c r="J610" s="38" t="s">
        <v>115</v>
      </c>
      <c r="K610" s="38">
        <v>12</v>
      </c>
      <c r="L610" s="38">
        <v>12</v>
      </c>
    </row>
    <row r="611" spans="1:12" s="7" customFormat="1" ht="66.75" customHeight="1" x14ac:dyDescent="0.25">
      <c r="A611" s="24"/>
      <c r="B611" s="37"/>
      <c r="C611" s="30"/>
      <c r="D611" s="30"/>
      <c r="E611" s="28" t="s">
        <v>28</v>
      </c>
      <c r="F611" s="71">
        <v>0</v>
      </c>
      <c r="G611" s="71">
        <v>0</v>
      </c>
      <c r="H611" s="38"/>
      <c r="I611" s="38"/>
      <c r="J611" s="38"/>
      <c r="K611" s="38"/>
      <c r="L611" s="38"/>
    </row>
    <row r="612" spans="1:12" s="7" customFormat="1" ht="53.25" customHeight="1" x14ac:dyDescent="0.25">
      <c r="A612" s="24"/>
      <c r="B612" s="37"/>
      <c r="C612" s="30"/>
      <c r="D612" s="30"/>
      <c r="E612" s="28" t="s">
        <v>25</v>
      </c>
      <c r="F612" s="71">
        <v>0</v>
      </c>
      <c r="G612" s="71">
        <v>0</v>
      </c>
      <c r="H612" s="38"/>
      <c r="I612" s="38"/>
      <c r="J612" s="38"/>
      <c r="K612" s="38"/>
      <c r="L612" s="38"/>
    </row>
    <row r="613" spans="1:12" s="7" customFormat="1" ht="18.75" customHeight="1" x14ac:dyDescent="0.25">
      <c r="A613" s="24" t="s">
        <v>16</v>
      </c>
      <c r="B613" s="37" t="s">
        <v>94</v>
      </c>
      <c r="C613" s="30" t="s">
        <v>84</v>
      </c>
      <c r="D613" s="30" t="s">
        <v>84</v>
      </c>
      <c r="E613" s="28" t="s">
        <v>27</v>
      </c>
      <c r="F613" s="71">
        <f>SUM(F614:F615)</f>
        <v>0</v>
      </c>
      <c r="G613" s="71">
        <f>SUM(G614:G615)</f>
        <v>0</v>
      </c>
      <c r="H613" s="38" t="s">
        <v>96</v>
      </c>
      <c r="I613" s="38" t="s">
        <v>134</v>
      </c>
      <c r="J613" s="38" t="s">
        <v>115</v>
      </c>
      <c r="K613" s="38">
        <v>58</v>
      </c>
      <c r="L613" s="38">
        <v>58</v>
      </c>
    </row>
    <row r="614" spans="1:12" s="7" customFormat="1" ht="69" customHeight="1" x14ac:dyDescent="0.25">
      <c r="A614" s="24"/>
      <c r="B614" s="37"/>
      <c r="C614" s="30"/>
      <c r="D614" s="30"/>
      <c r="E614" s="28" t="s">
        <v>28</v>
      </c>
      <c r="F614" s="71">
        <v>0</v>
      </c>
      <c r="G614" s="71">
        <v>0</v>
      </c>
      <c r="H614" s="38"/>
      <c r="I614" s="38"/>
      <c r="J614" s="38"/>
      <c r="K614" s="38"/>
      <c r="L614" s="38"/>
    </row>
    <row r="615" spans="1:12" s="7" customFormat="1" ht="53.25" customHeight="1" x14ac:dyDescent="0.25">
      <c r="A615" s="24"/>
      <c r="B615" s="37"/>
      <c r="C615" s="30"/>
      <c r="D615" s="30"/>
      <c r="E615" s="28" t="s">
        <v>25</v>
      </c>
      <c r="F615" s="71">
        <v>0</v>
      </c>
      <c r="G615" s="71">
        <v>0</v>
      </c>
      <c r="H615" s="38"/>
      <c r="I615" s="38"/>
      <c r="J615" s="38"/>
      <c r="K615" s="38"/>
      <c r="L615" s="38"/>
    </row>
    <row r="616" spans="1:12" s="7" customFormat="1" ht="21.75" customHeight="1" x14ac:dyDescent="0.25">
      <c r="A616" s="41" t="s">
        <v>118</v>
      </c>
      <c r="B616" s="78" t="s">
        <v>509</v>
      </c>
      <c r="C616" s="79"/>
      <c r="D616" s="80"/>
      <c r="E616" s="28" t="s">
        <v>27</v>
      </c>
      <c r="F616" s="71">
        <f t="shared" ref="F616:G618" si="56">F619</f>
        <v>0</v>
      </c>
      <c r="G616" s="71">
        <f t="shared" si="56"/>
        <v>0</v>
      </c>
      <c r="H616" s="38" t="s">
        <v>84</v>
      </c>
      <c r="I616" s="30" t="s">
        <v>84</v>
      </c>
      <c r="J616" s="30" t="s">
        <v>84</v>
      </c>
      <c r="K616" s="30" t="s">
        <v>84</v>
      </c>
      <c r="L616" s="30" t="s">
        <v>84</v>
      </c>
    </row>
    <row r="617" spans="1:12" s="7" customFormat="1" ht="69.75" customHeight="1" x14ac:dyDescent="0.25">
      <c r="A617" s="45"/>
      <c r="B617" s="81"/>
      <c r="C617" s="82"/>
      <c r="D617" s="83"/>
      <c r="E617" s="28" t="s">
        <v>28</v>
      </c>
      <c r="F617" s="71">
        <f t="shared" si="56"/>
        <v>0</v>
      </c>
      <c r="G617" s="71">
        <f t="shared" si="56"/>
        <v>0</v>
      </c>
      <c r="H617" s="38"/>
      <c r="I617" s="30"/>
      <c r="J617" s="30"/>
      <c r="K617" s="30"/>
      <c r="L617" s="30"/>
    </row>
    <row r="618" spans="1:12" s="7" customFormat="1" ht="53.25" customHeight="1" x14ac:dyDescent="0.25">
      <c r="A618" s="49"/>
      <c r="B618" s="84"/>
      <c r="C618" s="85"/>
      <c r="D618" s="86"/>
      <c r="E618" s="28" t="s">
        <v>25</v>
      </c>
      <c r="F618" s="71">
        <f t="shared" si="56"/>
        <v>0</v>
      </c>
      <c r="G618" s="71">
        <f t="shared" si="56"/>
        <v>0</v>
      </c>
      <c r="H618" s="38"/>
      <c r="I618" s="30"/>
      <c r="J618" s="30"/>
      <c r="K618" s="30"/>
      <c r="L618" s="30"/>
    </row>
    <row r="619" spans="1:12" s="7" customFormat="1" ht="18.75" customHeight="1" x14ac:dyDescent="0.25">
      <c r="A619" s="38" t="s">
        <v>47</v>
      </c>
      <c r="B619" s="37" t="s">
        <v>510</v>
      </c>
      <c r="C619" s="44" t="s">
        <v>84</v>
      </c>
      <c r="D619" s="44" t="s">
        <v>84</v>
      </c>
      <c r="E619" s="28" t="s">
        <v>27</v>
      </c>
      <c r="F619" s="71">
        <f t="shared" ref="F619:G621" si="57">F622+F625</f>
        <v>0</v>
      </c>
      <c r="G619" s="71">
        <f t="shared" si="57"/>
        <v>0</v>
      </c>
      <c r="H619" s="38" t="s">
        <v>84</v>
      </c>
      <c r="I619" s="30" t="s">
        <v>84</v>
      </c>
      <c r="J619" s="30" t="s">
        <v>84</v>
      </c>
      <c r="K619" s="30" t="s">
        <v>84</v>
      </c>
      <c r="L619" s="30" t="s">
        <v>84</v>
      </c>
    </row>
    <row r="620" spans="1:12" s="7" customFormat="1" ht="66" customHeight="1" x14ac:dyDescent="0.25">
      <c r="A620" s="38"/>
      <c r="B620" s="37"/>
      <c r="C620" s="48"/>
      <c r="D620" s="48"/>
      <c r="E620" s="28" t="s">
        <v>28</v>
      </c>
      <c r="F620" s="71">
        <f t="shared" si="57"/>
        <v>0</v>
      </c>
      <c r="G620" s="71">
        <f t="shared" si="57"/>
        <v>0</v>
      </c>
      <c r="H620" s="38"/>
      <c r="I620" s="30"/>
      <c r="J620" s="30"/>
      <c r="K620" s="30"/>
      <c r="L620" s="30"/>
    </row>
    <row r="621" spans="1:12" s="7" customFormat="1" ht="53.25" customHeight="1" x14ac:dyDescent="0.25">
      <c r="A621" s="38"/>
      <c r="B621" s="37"/>
      <c r="C621" s="52"/>
      <c r="D621" s="52"/>
      <c r="E621" s="28" t="s">
        <v>25</v>
      </c>
      <c r="F621" s="71">
        <f t="shared" si="57"/>
        <v>0</v>
      </c>
      <c r="G621" s="71">
        <f t="shared" si="57"/>
        <v>0</v>
      </c>
      <c r="H621" s="38"/>
      <c r="I621" s="30"/>
      <c r="J621" s="30"/>
      <c r="K621" s="30"/>
      <c r="L621" s="30"/>
    </row>
    <row r="622" spans="1:12" s="7" customFormat="1" ht="20.25" customHeight="1" x14ac:dyDescent="0.25">
      <c r="A622" s="24" t="s">
        <v>48</v>
      </c>
      <c r="B622" s="37" t="s">
        <v>511</v>
      </c>
      <c r="C622" s="44" t="s">
        <v>84</v>
      </c>
      <c r="D622" s="44" t="s">
        <v>84</v>
      </c>
      <c r="E622" s="28" t="s">
        <v>27</v>
      </c>
      <c r="F622" s="71">
        <f>SUM(F623:F624)</f>
        <v>0</v>
      </c>
      <c r="G622" s="71">
        <f>SUM(G623:G624)</f>
        <v>0</v>
      </c>
      <c r="H622" s="43" t="s">
        <v>513</v>
      </c>
      <c r="I622" s="43" t="s">
        <v>72</v>
      </c>
      <c r="J622" s="43" t="s">
        <v>115</v>
      </c>
      <c r="K622" s="43">
        <v>7</v>
      </c>
      <c r="L622" s="43">
        <v>7</v>
      </c>
    </row>
    <row r="623" spans="1:12" s="7" customFormat="1" ht="64.5" customHeight="1" x14ac:dyDescent="0.25">
      <c r="A623" s="24"/>
      <c r="B623" s="37"/>
      <c r="C623" s="48"/>
      <c r="D623" s="48"/>
      <c r="E623" s="28" t="s">
        <v>28</v>
      </c>
      <c r="F623" s="71">
        <v>0</v>
      </c>
      <c r="G623" s="71">
        <v>0</v>
      </c>
      <c r="H623" s="47"/>
      <c r="I623" s="47"/>
      <c r="J623" s="47"/>
      <c r="K623" s="47"/>
      <c r="L623" s="47"/>
    </row>
    <row r="624" spans="1:12" s="7" customFormat="1" ht="53.25" customHeight="1" x14ac:dyDescent="0.25">
      <c r="A624" s="24"/>
      <c r="B624" s="37"/>
      <c r="C624" s="52"/>
      <c r="D624" s="52"/>
      <c r="E624" s="28" t="s">
        <v>25</v>
      </c>
      <c r="F624" s="71">
        <v>0</v>
      </c>
      <c r="G624" s="71">
        <v>0</v>
      </c>
      <c r="H624" s="51"/>
      <c r="I624" s="51"/>
      <c r="J624" s="51"/>
      <c r="K624" s="51"/>
      <c r="L624" s="51"/>
    </row>
    <row r="625" spans="1:12" s="7" customFormat="1" ht="20.25" customHeight="1" x14ac:dyDescent="0.25">
      <c r="A625" s="24" t="s">
        <v>97</v>
      </c>
      <c r="B625" s="37" t="s">
        <v>512</v>
      </c>
      <c r="C625" s="44" t="s">
        <v>84</v>
      </c>
      <c r="D625" s="44" t="s">
        <v>84</v>
      </c>
      <c r="E625" s="28" t="s">
        <v>27</v>
      </c>
      <c r="F625" s="71">
        <f>SUM(F626:F627)</f>
        <v>0</v>
      </c>
      <c r="G625" s="71">
        <f>SUM(G626:G627)</f>
        <v>0</v>
      </c>
      <c r="H625" s="43" t="s">
        <v>514</v>
      </c>
      <c r="I625" s="43" t="s">
        <v>77</v>
      </c>
      <c r="J625" s="43" t="s">
        <v>115</v>
      </c>
      <c r="K625" s="43">
        <v>12.5</v>
      </c>
      <c r="L625" s="43">
        <v>12.5</v>
      </c>
    </row>
    <row r="626" spans="1:12" s="7" customFormat="1" ht="69" customHeight="1" x14ac:dyDescent="0.25">
      <c r="A626" s="24"/>
      <c r="B626" s="37"/>
      <c r="C626" s="48"/>
      <c r="D626" s="48"/>
      <c r="E626" s="28" t="s">
        <v>28</v>
      </c>
      <c r="F626" s="71">
        <v>0</v>
      </c>
      <c r="G626" s="71">
        <v>0</v>
      </c>
      <c r="H626" s="47"/>
      <c r="I626" s="47"/>
      <c r="J626" s="47"/>
      <c r="K626" s="47"/>
      <c r="L626" s="47"/>
    </row>
    <row r="627" spans="1:12" s="7" customFormat="1" ht="53.25" customHeight="1" x14ac:dyDescent="0.25">
      <c r="A627" s="24"/>
      <c r="B627" s="37"/>
      <c r="C627" s="52"/>
      <c r="D627" s="52"/>
      <c r="E627" s="28" t="s">
        <v>25</v>
      </c>
      <c r="F627" s="71">
        <v>0</v>
      </c>
      <c r="G627" s="71">
        <v>0</v>
      </c>
      <c r="H627" s="51"/>
      <c r="I627" s="51"/>
      <c r="J627" s="51"/>
      <c r="K627" s="51"/>
      <c r="L627" s="51"/>
    </row>
    <row r="628" spans="1:12" s="7" customFormat="1" ht="20.25" customHeight="1" x14ac:dyDescent="0.25">
      <c r="A628" s="66" t="s">
        <v>61</v>
      </c>
      <c r="B628" s="37"/>
      <c r="C628" s="30" t="s">
        <v>84</v>
      </c>
      <c r="D628" s="30" t="s">
        <v>84</v>
      </c>
      <c r="E628" s="28" t="s">
        <v>27</v>
      </c>
      <c r="F628" s="71">
        <f t="shared" ref="F628:G630" si="58">F559+F574+F598+F616</f>
        <v>66000</v>
      </c>
      <c r="G628" s="71">
        <f t="shared" si="58"/>
        <v>66000</v>
      </c>
      <c r="H628" s="30" t="s">
        <v>26</v>
      </c>
      <c r="I628" s="30" t="s">
        <v>26</v>
      </c>
      <c r="J628" s="30" t="s">
        <v>84</v>
      </c>
      <c r="K628" s="30" t="s">
        <v>84</v>
      </c>
      <c r="L628" s="30" t="s">
        <v>84</v>
      </c>
    </row>
    <row r="629" spans="1:12" s="7" customFormat="1" ht="68.25" customHeight="1" x14ac:dyDescent="0.25">
      <c r="A629" s="37"/>
      <c r="B629" s="37"/>
      <c r="C629" s="30"/>
      <c r="D629" s="30"/>
      <c r="E629" s="28" t="s">
        <v>28</v>
      </c>
      <c r="F629" s="71">
        <f t="shared" si="58"/>
        <v>66000</v>
      </c>
      <c r="G629" s="71">
        <f t="shared" si="58"/>
        <v>66000</v>
      </c>
      <c r="H629" s="30"/>
      <c r="I629" s="30"/>
      <c r="J629" s="30"/>
      <c r="K629" s="30"/>
      <c r="L629" s="30"/>
    </row>
    <row r="630" spans="1:12" s="7" customFormat="1" ht="53.25" customHeight="1" x14ac:dyDescent="0.25">
      <c r="A630" s="37"/>
      <c r="B630" s="37"/>
      <c r="C630" s="30"/>
      <c r="D630" s="30"/>
      <c r="E630" s="28" t="s">
        <v>25</v>
      </c>
      <c r="F630" s="71">
        <f t="shared" si="58"/>
        <v>0</v>
      </c>
      <c r="G630" s="71">
        <f t="shared" si="58"/>
        <v>0</v>
      </c>
      <c r="H630" s="30"/>
      <c r="I630" s="30"/>
      <c r="J630" s="30"/>
      <c r="K630" s="30"/>
      <c r="L630" s="30"/>
    </row>
    <row r="631" spans="1:12" s="7" customFormat="1" ht="21.75" customHeight="1" x14ac:dyDescent="0.25">
      <c r="A631" s="21" t="s">
        <v>349</v>
      </c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</row>
    <row r="632" spans="1:12" s="7" customFormat="1" ht="36.75" customHeight="1" x14ac:dyDescent="0.25">
      <c r="A632" s="21" t="s">
        <v>350</v>
      </c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3"/>
    </row>
    <row r="633" spans="1:12" s="7" customFormat="1" ht="17.25" customHeight="1" x14ac:dyDescent="0.25">
      <c r="A633" s="43" t="s">
        <v>64</v>
      </c>
      <c r="B633" s="25" t="s">
        <v>351</v>
      </c>
      <c r="C633" s="26"/>
      <c r="D633" s="27"/>
      <c r="E633" s="28" t="s">
        <v>27</v>
      </c>
      <c r="F633" s="71">
        <f t="shared" ref="F633:G636" si="59">F637</f>
        <v>0</v>
      </c>
      <c r="G633" s="71">
        <f t="shared" si="59"/>
        <v>0</v>
      </c>
      <c r="H633" s="44" t="s">
        <v>84</v>
      </c>
      <c r="I633" s="44" t="s">
        <v>84</v>
      </c>
      <c r="J633" s="44" t="s">
        <v>84</v>
      </c>
      <c r="K633" s="44" t="s">
        <v>84</v>
      </c>
      <c r="L633" s="44" t="s">
        <v>84</v>
      </c>
    </row>
    <row r="634" spans="1:12" s="7" customFormat="1" ht="65.25" customHeight="1" x14ac:dyDescent="0.25">
      <c r="A634" s="47"/>
      <c r="B634" s="31"/>
      <c r="C634" s="32"/>
      <c r="D634" s="33"/>
      <c r="E634" s="28" t="s">
        <v>28</v>
      </c>
      <c r="F634" s="71">
        <f t="shared" si="59"/>
        <v>0</v>
      </c>
      <c r="G634" s="71">
        <f t="shared" si="59"/>
        <v>0</v>
      </c>
      <c r="H634" s="48"/>
      <c r="I634" s="48"/>
      <c r="J634" s="48"/>
      <c r="K634" s="48"/>
      <c r="L634" s="48"/>
    </row>
    <row r="635" spans="1:12" s="7" customFormat="1" ht="46.5" customHeight="1" x14ac:dyDescent="0.25">
      <c r="A635" s="47"/>
      <c r="B635" s="31"/>
      <c r="C635" s="32"/>
      <c r="D635" s="33"/>
      <c r="E635" s="28" t="s">
        <v>25</v>
      </c>
      <c r="F635" s="71">
        <f t="shared" si="59"/>
        <v>0</v>
      </c>
      <c r="G635" s="71">
        <f t="shared" si="59"/>
        <v>0</v>
      </c>
      <c r="H635" s="48"/>
      <c r="I635" s="48"/>
      <c r="J635" s="48"/>
      <c r="K635" s="48"/>
      <c r="L635" s="48"/>
    </row>
    <row r="636" spans="1:12" s="7" customFormat="1" ht="53.25" customHeight="1" x14ac:dyDescent="0.25">
      <c r="A636" s="51"/>
      <c r="B636" s="34"/>
      <c r="C636" s="35"/>
      <c r="D636" s="36"/>
      <c r="E636" s="28" t="s">
        <v>14</v>
      </c>
      <c r="F636" s="71">
        <f t="shared" si="59"/>
        <v>0</v>
      </c>
      <c r="G636" s="71">
        <f t="shared" si="59"/>
        <v>0</v>
      </c>
      <c r="H636" s="52"/>
      <c r="I636" s="52"/>
      <c r="J636" s="52"/>
      <c r="K636" s="52"/>
      <c r="L636" s="52"/>
    </row>
    <row r="637" spans="1:12" s="7" customFormat="1" ht="18.75" customHeight="1" x14ac:dyDescent="0.25">
      <c r="A637" s="43" t="s">
        <v>41</v>
      </c>
      <c r="B637" s="42" t="s">
        <v>352</v>
      </c>
      <c r="C637" s="44" t="s">
        <v>84</v>
      </c>
      <c r="D637" s="44" t="s">
        <v>84</v>
      </c>
      <c r="E637" s="28" t="s">
        <v>27</v>
      </c>
      <c r="F637" s="71">
        <f t="shared" ref="F637:G640" si="60">F641+F645</f>
        <v>0</v>
      </c>
      <c r="G637" s="71">
        <f t="shared" si="60"/>
        <v>0</v>
      </c>
      <c r="H637" s="44" t="s">
        <v>84</v>
      </c>
      <c r="I637" s="44" t="s">
        <v>84</v>
      </c>
      <c r="J637" s="44" t="s">
        <v>84</v>
      </c>
      <c r="K637" s="44" t="s">
        <v>84</v>
      </c>
      <c r="L637" s="44" t="s">
        <v>84</v>
      </c>
    </row>
    <row r="638" spans="1:12" s="7" customFormat="1" ht="76.5" customHeight="1" x14ac:dyDescent="0.25">
      <c r="A638" s="47"/>
      <c r="B638" s="46"/>
      <c r="C638" s="48"/>
      <c r="D638" s="48"/>
      <c r="E638" s="28" t="s">
        <v>28</v>
      </c>
      <c r="F638" s="71">
        <f t="shared" si="60"/>
        <v>0</v>
      </c>
      <c r="G638" s="71">
        <f t="shared" si="60"/>
        <v>0</v>
      </c>
      <c r="H638" s="48"/>
      <c r="I638" s="48"/>
      <c r="J638" s="48"/>
      <c r="K638" s="48"/>
      <c r="L638" s="48"/>
    </row>
    <row r="639" spans="1:12" s="7" customFormat="1" ht="61.5" customHeight="1" x14ac:dyDescent="0.25">
      <c r="A639" s="47"/>
      <c r="B639" s="46"/>
      <c r="C639" s="48"/>
      <c r="D639" s="48"/>
      <c r="E639" s="28" t="s">
        <v>25</v>
      </c>
      <c r="F639" s="71">
        <f t="shared" si="60"/>
        <v>0</v>
      </c>
      <c r="G639" s="71">
        <f t="shared" si="60"/>
        <v>0</v>
      </c>
      <c r="H639" s="48"/>
      <c r="I639" s="48"/>
      <c r="J639" s="48"/>
      <c r="K639" s="48"/>
      <c r="L639" s="48"/>
    </row>
    <row r="640" spans="1:12" s="7" customFormat="1" ht="63" customHeight="1" x14ac:dyDescent="0.25">
      <c r="A640" s="51"/>
      <c r="B640" s="50"/>
      <c r="C640" s="52"/>
      <c r="D640" s="52"/>
      <c r="E640" s="28" t="s">
        <v>14</v>
      </c>
      <c r="F640" s="71">
        <f t="shared" si="60"/>
        <v>0</v>
      </c>
      <c r="G640" s="71">
        <f t="shared" si="60"/>
        <v>0</v>
      </c>
      <c r="H640" s="52"/>
      <c r="I640" s="52"/>
      <c r="J640" s="52"/>
      <c r="K640" s="52"/>
      <c r="L640" s="52"/>
    </row>
    <row r="641" spans="1:12" s="7" customFormat="1" ht="19.5" customHeight="1" x14ac:dyDescent="0.25">
      <c r="A641" s="43" t="s">
        <v>42</v>
      </c>
      <c r="B641" s="42" t="s">
        <v>234</v>
      </c>
      <c r="C641" s="44" t="s">
        <v>84</v>
      </c>
      <c r="D641" s="44" t="s">
        <v>84</v>
      </c>
      <c r="E641" s="28" t="s">
        <v>27</v>
      </c>
      <c r="F641" s="71">
        <f>SUM(F642:F644)</f>
        <v>0</v>
      </c>
      <c r="G641" s="71">
        <f>SUM(G642:G644)</f>
        <v>0</v>
      </c>
      <c r="H641" s="43" t="s">
        <v>236</v>
      </c>
      <c r="I641" s="44" t="s">
        <v>72</v>
      </c>
      <c r="J641" s="44" t="s">
        <v>115</v>
      </c>
      <c r="K641" s="44">
        <v>14</v>
      </c>
      <c r="L641" s="44">
        <v>14</v>
      </c>
    </row>
    <row r="642" spans="1:12" s="7" customFormat="1" ht="64.5" customHeight="1" x14ac:dyDescent="0.25">
      <c r="A642" s="47"/>
      <c r="B642" s="46"/>
      <c r="C642" s="48"/>
      <c r="D642" s="48"/>
      <c r="E642" s="28" t="s">
        <v>28</v>
      </c>
      <c r="F642" s="71">
        <v>0</v>
      </c>
      <c r="G642" s="71">
        <v>0</v>
      </c>
      <c r="H642" s="47"/>
      <c r="I642" s="48"/>
      <c r="J642" s="48"/>
      <c r="K642" s="48"/>
      <c r="L642" s="48"/>
    </row>
    <row r="643" spans="1:12" s="7" customFormat="1" ht="53.25" customHeight="1" x14ac:dyDescent="0.25">
      <c r="A643" s="47"/>
      <c r="B643" s="46"/>
      <c r="C643" s="48"/>
      <c r="D643" s="48"/>
      <c r="E643" s="28" t="s">
        <v>25</v>
      </c>
      <c r="F643" s="71">
        <v>0</v>
      </c>
      <c r="G643" s="71">
        <v>0</v>
      </c>
      <c r="H643" s="47"/>
      <c r="I643" s="48"/>
      <c r="J643" s="48"/>
      <c r="K643" s="48"/>
      <c r="L643" s="48"/>
    </row>
    <row r="644" spans="1:12" s="7" customFormat="1" ht="53.25" customHeight="1" x14ac:dyDescent="0.25">
      <c r="A644" s="51"/>
      <c r="B644" s="50"/>
      <c r="C644" s="52"/>
      <c r="D644" s="52"/>
      <c r="E644" s="28" t="s">
        <v>14</v>
      </c>
      <c r="F644" s="71">
        <v>0</v>
      </c>
      <c r="G644" s="71">
        <v>0</v>
      </c>
      <c r="H644" s="47"/>
      <c r="I644" s="48"/>
      <c r="J644" s="48"/>
      <c r="K644" s="48"/>
      <c r="L644" s="48"/>
    </row>
    <row r="645" spans="1:12" s="7" customFormat="1" ht="18.75" customHeight="1" x14ac:dyDescent="0.25">
      <c r="A645" s="43" t="s">
        <v>6</v>
      </c>
      <c r="B645" s="42" t="s">
        <v>235</v>
      </c>
      <c r="C645" s="44" t="s">
        <v>84</v>
      </c>
      <c r="D645" s="44" t="s">
        <v>84</v>
      </c>
      <c r="E645" s="28" t="s">
        <v>27</v>
      </c>
      <c r="F645" s="71">
        <f>SUM(F646:F648)</f>
        <v>0</v>
      </c>
      <c r="G645" s="71">
        <f>SUM(G646:G648)</f>
        <v>0</v>
      </c>
      <c r="H645" s="47"/>
      <c r="I645" s="48"/>
      <c r="J645" s="48"/>
      <c r="K645" s="48"/>
      <c r="L645" s="48"/>
    </row>
    <row r="646" spans="1:12" s="7" customFormat="1" ht="68.25" customHeight="1" x14ac:dyDescent="0.25">
      <c r="A646" s="47"/>
      <c r="B646" s="46"/>
      <c r="C646" s="48"/>
      <c r="D646" s="48"/>
      <c r="E646" s="28" t="s">
        <v>28</v>
      </c>
      <c r="F646" s="71">
        <v>0</v>
      </c>
      <c r="G646" s="71">
        <v>0</v>
      </c>
      <c r="H646" s="47"/>
      <c r="I646" s="48"/>
      <c r="J646" s="48"/>
      <c r="K646" s="48"/>
      <c r="L646" s="48"/>
    </row>
    <row r="647" spans="1:12" s="7" customFormat="1" ht="53.25" customHeight="1" x14ac:dyDescent="0.25">
      <c r="A647" s="47"/>
      <c r="B647" s="46"/>
      <c r="C647" s="48"/>
      <c r="D647" s="48"/>
      <c r="E647" s="28" t="s">
        <v>25</v>
      </c>
      <c r="F647" s="71">
        <v>0</v>
      </c>
      <c r="G647" s="71">
        <v>0</v>
      </c>
      <c r="H647" s="47"/>
      <c r="I647" s="48"/>
      <c r="J647" s="48"/>
      <c r="K647" s="48"/>
      <c r="L647" s="48"/>
    </row>
    <row r="648" spans="1:12" s="7" customFormat="1" ht="53.25" customHeight="1" x14ac:dyDescent="0.25">
      <c r="A648" s="51"/>
      <c r="B648" s="50"/>
      <c r="C648" s="52"/>
      <c r="D648" s="52"/>
      <c r="E648" s="28" t="s">
        <v>14</v>
      </c>
      <c r="F648" s="71">
        <v>0</v>
      </c>
      <c r="G648" s="71">
        <v>0</v>
      </c>
      <c r="H648" s="51"/>
      <c r="I648" s="52"/>
      <c r="J648" s="52"/>
      <c r="K648" s="52"/>
      <c r="L648" s="52"/>
    </row>
    <row r="649" spans="1:12" s="7" customFormat="1" ht="18.75" customHeight="1" x14ac:dyDescent="0.25">
      <c r="A649" s="38" t="s">
        <v>66</v>
      </c>
      <c r="B649" s="25" t="s">
        <v>353</v>
      </c>
      <c r="C649" s="26"/>
      <c r="D649" s="27"/>
      <c r="E649" s="28" t="s">
        <v>27</v>
      </c>
      <c r="F649" s="71">
        <f t="shared" ref="F649:G652" si="61">F653</f>
        <v>0</v>
      </c>
      <c r="G649" s="71">
        <f t="shared" si="61"/>
        <v>0</v>
      </c>
      <c r="H649" s="30" t="s">
        <v>84</v>
      </c>
      <c r="I649" s="30" t="s">
        <v>84</v>
      </c>
      <c r="J649" s="30" t="s">
        <v>84</v>
      </c>
      <c r="K649" s="30" t="s">
        <v>84</v>
      </c>
      <c r="L649" s="30" t="s">
        <v>84</v>
      </c>
    </row>
    <row r="650" spans="1:12" s="7" customFormat="1" ht="63" customHeight="1" x14ac:dyDescent="0.25">
      <c r="A650" s="38"/>
      <c r="B650" s="31"/>
      <c r="C650" s="32"/>
      <c r="D650" s="33"/>
      <c r="E650" s="28" t="s">
        <v>28</v>
      </c>
      <c r="F650" s="71">
        <f t="shared" si="61"/>
        <v>0</v>
      </c>
      <c r="G650" s="71">
        <f t="shared" si="61"/>
        <v>0</v>
      </c>
      <c r="H650" s="30"/>
      <c r="I650" s="30"/>
      <c r="J650" s="30"/>
      <c r="K650" s="30"/>
      <c r="L650" s="30"/>
    </row>
    <row r="651" spans="1:12" s="7" customFormat="1" ht="47.25" customHeight="1" x14ac:dyDescent="0.25">
      <c r="A651" s="38"/>
      <c r="B651" s="31"/>
      <c r="C651" s="32"/>
      <c r="D651" s="33"/>
      <c r="E651" s="28" t="s">
        <v>25</v>
      </c>
      <c r="F651" s="71">
        <f t="shared" si="61"/>
        <v>0</v>
      </c>
      <c r="G651" s="71">
        <f t="shared" si="61"/>
        <v>0</v>
      </c>
      <c r="H651" s="30"/>
      <c r="I651" s="30"/>
      <c r="J651" s="30"/>
      <c r="K651" s="30"/>
      <c r="L651" s="30"/>
    </row>
    <row r="652" spans="1:12" s="7" customFormat="1" ht="49.5" customHeight="1" x14ac:dyDescent="0.25">
      <c r="A652" s="38"/>
      <c r="B652" s="34"/>
      <c r="C652" s="35"/>
      <c r="D652" s="36"/>
      <c r="E652" s="28" t="s">
        <v>14</v>
      </c>
      <c r="F652" s="71">
        <f t="shared" si="61"/>
        <v>0</v>
      </c>
      <c r="G652" s="71">
        <f t="shared" si="61"/>
        <v>0</v>
      </c>
      <c r="H652" s="30"/>
      <c r="I652" s="30"/>
      <c r="J652" s="30"/>
      <c r="K652" s="30"/>
      <c r="L652" s="30"/>
    </row>
    <row r="653" spans="1:12" s="7" customFormat="1" ht="39.75" customHeight="1" x14ac:dyDescent="0.25">
      <c r="A653" s="38" t="s">
        <v>43</v>
      </c>
      <c r="B653" s="37" t="s">
        <v>354</v>
      </c>
      <c r="C653" s="30" t="s">
        <v>84</v>
      </c>
      <c r="D653" s="30" t="s">
        <v>84</v>
      </c>
      <c r="E653" s="28" t="s">
        <v>27</v>
      </c>
      <c r="F653" s="71">
        <f t="shared" ref="F653:G656" si="62">F657+F661+F665+F669+F673+F677+F681+F685+F689+F693</f>
        <v>0</v>
      </c>
      <c r="G653" s="71">
        <f t="shared" si="62"/>
        <v>0</v>
      </c>
      <c r="H653" s="30" t="s">
        <v>84</v>
      </c>
      <c r="I653" s="30" t="s">
        <v>84</v>
      </c>
      <c r="J653" s="30" t="s">
        <v>84</v>
      </c>
      <c r="K653" s="30" t="s">
        <v>84</v>
      </c>
      <c r="L653" s="30" t="s">
        <v>84</v>
      </c>
    </row>
    <row r="654" spans="1:12" s="7" customFormat="1" ht="86.25" customHeight="1" x14ac:dyDescent="0.25">
      <c r="A654" s="38"/>
      <c r="B654" s="37"/>
      <c r="C654" s="30"/>
      <c r="D654" s="30"/>
      <c r="E654" s="28" t="s">
        <v>28</v>
      </c>
      <c r="F654" s="71">
        <f t="shared" si="62"/>
        <v>0</v>
      </c>
      <c r="G654" s="71">
        <f t="shared" si="62"/>
        <v>0</v>
      </c>
      <c r="H654" s="30"/>
      <c r="I654" s="30"/>
      <c r="J654" s="30"/>
      <c r="K654" s="30"/>
      <c r="L654" s="30"/>
    </row>
    <row r="655" spans="1:12" s="7" customFormat="1" ht="70.5" customHeight="1" x14ac:dyDescent="0.25">
      <c r="A655" s="38"/>
      <c r="B655" s="37"/>
      <c r="C655" s="30"/>
      <c r="D655" s="30"/>
      <c r="E655" s="28" t="s">
        <v>25</v>
      </c>
      <c r="F655" s="71">
        <f t="shared" si="62"/>
        <v>0</v>
      </c>
      <c r="G655" s="71">
        <f t="shared" si="62"/>
        <v>0</v>
      </c>
      <c r="H655" s="30"/>
      <c r="I655" s="30"/>
      <c r="J655" s="30"/>
      <c r="K655" s="30"/>
      <c r="L655" s="30"/>
    </row>
    <row r="656" spans="1:12" s="7" customFormat="1" ht="68.25" customHeight="1" x14ac:dyDescent="0.25">
      <c r="A656" s="38"/>
      <c r="B656" s="37"/>
      <c r="C656" s="30"/>
      <c r="D656" s="30"/>
      <c r="E656" s="28" t="s">
        <v>14</v>
      </c>
      <c r="F656" s="71">
        <f t="shared" si="62"/>
        <v>0</v>
      </c>
      <c r="G656" s="71">
        <f t="shared" si="62"/>
        <v>0</v>
      </c>
      <c r="H656" s="30"/>
      <c r="I656" s="30"/>
      <c r="J656" s="30"/>
      <c r="K656" s="30"/>
      <c r="L656" s="30"/>
    </row>
    <row r="657" spans="1:12" s="7" customFormat="1" ht="19.5" customHeight="1" x14ac:dyDescent="0.25">
      <c r="A657" s="38" t="s">
        <v>44</v>
      </c>
      <c r="B657" s="37" t="s">
        <v>239</v>
      </c>
      <c r="C657" s="30" t="s">
        <v>84</v>
      </c>
      <c r="D657" s="30" t="s">
        <v>84</v>
      </c>
      <c r="E657" s="28" t="s">
        <v>27</v>
      </c>
      <c r="F657" s="71">
        <f>SUM(F658:F660)</f>
        <v>0</v>
      </c>
      <c r="G657" s="71">
        <f>SUM(G658:G660)</f>
        <v>0</v>
      </c>
      <c r="H657" s="43" t="s">
        <v>241</v>
      </c>
      <c r="I657" s="44" t="s">
        <v>72</v>
      </c>
      <c r="J657" s="44" t="s">
        <v>115</v>
      </c>
      <c r="K657" s="44">
        <v>36</v>
      </c>
      <c r="L657" s="44">
        <v>36</v>
      </c>
    </row>
    <row r="658" spans="1:12" s="7" customFormat="1" ht="65.25" customHeight="1" x14ac:dyDescent="0.25">
      <c r="A658" s="38"/>
      <c r="B658" s="37"/>
      <c r="C658" s="30"/>
      <c r="D658" s="30"/>
      <c r="E658" s="28" t="s">
        <v>28</v>
      </c>
      <c r="F658" s="71">
        <v>0</v>
      </c>
      <c r="G658" s="71">
        <v>0</v>
      </c>
      <c r="H658" s="47"/>
      <c r="I658" s="48"/>
      <c r="J658" s="48"/>
      <c r="K658" s="48"/>
      <c r="L658" s="48"/>
    </row>
    <row r="659" spans="1:12" s="7" customFormat="1" ht="49.5" customHeight="1" x14ac:dyDescent="0.25">
      <c r="A659" s="38"/>
      <c r="B659" s="37"/>
      <c r="C659" s="30"/>
      <c r="D659" s="30"/>
      <c r="E659" s="28" t="s">
        <v>25</v>
      </c>
      <c r="F659" s="71">
        <v>0</v>
      </c>
      <c r="G659" s="71">
        <v>0</v>
      </c>
      <c r="H659" s="47"/>
      <c r="I659" s="48"/>
      <c r="J659" s="48"/>
      <c r="K659" s="48"/>
      <c r="L659" s="48"/>
    </row>
    <row r="660" spans="1:12" s="7" customFormat="1" ht="54.75" customHeight="1" x14ac:dyDescent="0.25">
      <c r="A660" s="38"/>
      <c r="B660" s="37"/>
      <c r="C660" s="30"/>
      <c r="D660" s="30"/>
      <c r="E660" s="28" t="s">
        <v>14</v>
      </c>
      <c r="F660" s="71">
        <v>0</v>
      </c>
      <c r="G660" s="71">
        <v>0</v>
      </c>
      <c r="H660" s="47"/>
      <c r="I660" s="48"/>
      <c r="J660" s="48"/>
      <c r="K660" s="48"/>
      <c r="L660" s="48"/>
    </row>
    <row r="661" spans="1:12" s="7" customFormat="1" ht="18.75" customHeight="1" x14ac:dyDescent="0.25">
      <c r="A661" s="38" t="s">
        <v>7</v>
      </c>
      <c r="B661" s="37" t="s">
        <v>240</v>
      </c>
      <c r="C661" s="30" t="s">
        <v>84</v>
      </c>
      <c r="D661" s="30" t="s">
        <v>84</v>
      </c>
      <c r="E661" s="28" t="s">
        <v>27</v>
      </c>
      <c r="F661" s="71">
        <f>SUM(F662:F664)</f>
        <v>0</v>
      </c>
      <c r="G661" s="71">
        <f>SUM(G662:G664)</f>
        <v>0</v>
      </c>
      <c r="H661" s="47"/>
      <c r="I661" s="48"/>
      <c r="J661" s="48"/>
      <c r="K661" s="48"/>
      <c r="L661" s="48"/>
    </row>
    <row r="662" spans="1:12" s="7" customFormat="1" ht="70.5" customHeight="1" x14ac:dyDescent="0.25">
      <c r="A662" s="38"/>
      <c r="B662" s="37"/>
      <c r="C662" s="30"/>
      <c r="D662" s="30"/>
      <c r="E662" s="28" t="s">
        <v>28</v>
      </c>
      <c r="F662" s="71">
        <v>0</v>
      </c>
      <c r="G662" s="71">
        <v>0</v>
      </c>
      <c r="H662" s="47"/>
      <c r="I662" s="48"/>
      <c r="J662" s="48"/>
      <c r="K662" s="48"/>
      <c r="L662" s="48"/>
    </row>
    <row r="663" spans="1:12" s="7" customFormat="1" ht="51" customHeight="1" x14ac:dyDescent="0.25">
      <c r="A663" s="38"/>
      <c r="B663" s="37"/>
      <c r="C663" s="30"/>
      <c r="D663" s="30"/>
      <c r="E663" s="28" t="s">
        <v>25</v>
      </c>
      <c r="F663" s="71">
        <v>0</v>
      </c>
      <c r="G663" s="71">
        <v>0</v>
      </c>
      <c r="H663" s="47"/>
      <c r="I663" s="48"/>
      <c r="J663" s="48"/>
      <c r="K663" s="48"/>
      <c r="L663" s="48"/>
    </row>
    <row r="664" spans="1:12" s="7" customFormat="1" ht="51.75" customHeight="1" x14ac:dyDescent="0.25">
      <c r="A664" s="38"/>
      <c r="B664" s="37"/>
      <c r="C664" s="30"/>
      <c r="D664" s="30"/>
      <c r="E664" s="28" t="s">
        <v>14</v>
      </c>
      <c r="F664" s="71">
        <v>0</v>
      </c>
      <c r="G664" s="71">
        <v>0</v>
      </c>
      <c r="H664" s="51"/>
      <c r="I664" s="52"/>
      <c r="J664" s="52"/>
      <c r="K664" s="52"/>
      <c r="L664" s="52"/>
    </row>
    <row r="665" spans="1:12" s="7" customFormat="1" ht="18" customHeight="1" x14ac:dyDescent="0.25">
      <c r="A665" s="38" t="s">
        <v>8</v>
      </c>
      <c r="B665" s="37" t="s">
        <v>242</v>
      </c>
      <c r="C665" s="30" t="s">
        <v>84</v>
      </c>
      <c r="D665" s="30" t="s">
        <v>84</v>
      </c>
      <c r="E665" s="28" t="s">
        <v>27</v>
      </c>
      <c r="F665" s="71">
        <f>SUM(F666:F668)</f>
        <v>0</v>
      </c>
      <c r="G665" s="71">
        <f>SUM(G666:G668)</f>
        <v>0</v>
      </c>
      <c r="H665" s="38" t="s">
        <v>215</v>
      </c>
      <c r="I665" s="30" t="s">
        <v>72</v>
      </c>
      <c r="J665" s="30" t="s">
        <v>115</v>
      </c>
      <c r="K665" s="30">
        <v>1150</v>
      </c>
      <c r="L665" s="30">
        <v>1150</v>
      </c>
    </row>
    <row r="666" spans="1:12" s="7" customFormat="1" ht="69" customHeight="1" x14ac:dyDescent="0.25">
      <c r="A666" s="38"/>
      <c r="B666" s="37"/>
      <c r="C666" s="30"/>
      <c r="D666" s="30"/>
      <c r="E666" s="28" t="s">
        <v>28</v>
      </c>
      <c r="F666" s="71">
        <v>0</v>
      </c>
      <c r="G666" s="71">
        <v>0</v>
      </c>
      <c r="H666" s="38"/>
      <c r="I666" s="30"/>
      <c r="J666" s="30"/>
      <c r="K666" s="30"/>
      <c r="L666" s="30"/>
    </row>
    <row r="667" spans="1:12" s="7" customFormat="1" ht="55.5" customHeight="1" x14ac:dyDescent="0.25">
      <c r="A667" s="38"/>
      <c r="B667" s="37"/>
      <c r="C667" s="30"/>
      <c r="D667" s="30"/>
      <c r="E667" s="28" t="s">
        <v>25</v>
      </c>
      <c r="F667" s="71">
        <v>0</v>
      </c>
      <c r="G667" s="71">
        <v>0</v>
      </c>
      <c r="H667" s="38"/>
      <c r="I667" s="30"/>
      <c r="J667" s="30"/>
      <c r="K667" s="30"/>
      <c r="L667" s="30"/>
    </row>
    <row r="668" spans="1:12" s="7" customFormat="1" ht="55.5" customHeight="1" x14ac:dyDescent="0.25">
      <c r="A668" s="38"/>
      <c r="B668" s="37"/>
      <c r="C668" s="30"/>
      <c r="D668" s="30"/>
      <c r="E668" s="28" t="s">
        <v>14</v>
      </c>
      <c r="F668" s="71">
        <v>0</v>
      </c>
      <c r="G668" s="71">
        <v>0</v>
      </c>
      <c r="H668" s="38"/>
      <c r="I668" s="30"/>
      <c r="J668" s="30"/>
      <c r="K668" s="30"/>
      <c r="L668" s="30"/>
    </row>
    <row r="669" spans="1:12" s="7" customFormat="1" ht="18.75" customHeight="1" x14ac:dyDescent="0.25">
      <c r="A669" s="38" t="s">
        <v>9</v>
      </c>
      <c r="B669" s="37" t="s">
        <v>247</v>
      </c>
      <c r="C669" s="30" t="s">
        <v>84</v>
      </c>
      <c r="D669" s="30" t="s">
        <v>84</v>
      </c>
      <c r="E669" s="28" t="s">
        <v>27</v>
      </c>
      <c r="F669" s="71">
        <f>SUM(F670:F672)</f>
        <v>0</v>
      </c>
      <c r="G669" s="71">
        <f>SUM(G670:G672)</f>
        <v>0</v>
      </c>
      <c r="H669" s="38" t="s">
        <v>243</v>
      </c>
      <c r="I669" s="30" t="s">
        <v>77</v>
      </c>
      <c r="J669" s="30" t="s">
        <v>115</v>
      </c>
      <c r="K669" s="30">
        <v>78</v>
      </c>
      <c r="L669" s="30">
        <v>78</v>
      </c>
    </row>
    <row r="670" spans="1:12" s="7" customFormat="1" ht="75.75" customHeight="1" x14ac:dyDescent="0.25">
      <c r="A670" s="38"/>
      <c r="B670" s="37"/>
      <c r="C670" s="30"/>
      <c r="D670" s="30"/>
      <c r="E670" s="28" t="s">
        <v>28</v>
      </c>
      <c r="F670" s="71">
        <v>0</v>
      </c>
      <c r="G670" s="71">
        <v>0</v>
      </c>
      <c r="H670" s="38"/>
      <c r="I670" s="30"/>
      <c r="J670" s="30"/>
      <c r="K670" s="30"/>
      <c r="L670" s="30"/>
    </row>
    <row r="671" spans="1:12" s="7" customFormat="1" ht="55.5" customHeight="1" x14ac:dyDescent="0.25">
      <c r="A671" s="38"/>
      <c r="B671" s="37"/>
      <c r="C671" s="30"/>
      <c r="D671" s="30"/>
      <c r="E671" s="28" t="s">
        <v>25</v>
      </c>
      <c r="F671" s="71">
        <v>0</v>
      </c>
      <c r="G671" s="71">
        <v>0</v>
      </c>
      <c r="H671" s="38"/>
      <c r="I671" s="30"/>
      <c r="J671" s="30"/>
      <c r="K671" s="30"/>
      <c r="L671" s="30"/>
    </row>
    <row r="672" spans="1:12" s="7" customFormat="1" ht="55.5" customHeight="1" x14ac:dyDescent="0.25">
      <c r="A672" s="38"/>
      <c r="B672" s="37"/>
      <c r="C672" s="30"/>
      <c r="D672" s="30"/>
      <c r="E672" s="28" t="s">
        <v>14</v>
      </c>
      <c r="F672" s="71">
        <v>0</v>
      </c>
      <c r="G672" s="71">
        <v>0</v>
      </c>
      <c r="H672" s="38"/>
      <c r="I672" s="30"/>
      <c r="J672" s="30"/>
      <c r="K672" s="30"/>
      <c r="L672" s="30"/>
    </row>
    <row r="673" spans="1:12" s="7" customFormat="1" ht="19.5" customHeight="1" x14ac:dyDescent="0.25">
      <c r="A673" s="38" t="s">
        <v>10</v>
      </c>
      <c r="B673" s="37" t="s">
        <v>248</v>
      </c>
      <c r="C673" s="30" t="s">
        <v>84</v>
      </c>
      <c r="D673" s="30" t="s">
        <v>84</v>
      </c>
      <c r="E673" s="28" t="s">
        <v>27</v>
      </c>
      <c r="F673" s="71">
        <f>SUM(F674:F676)</f>
        <v>0</v>
      </c>
      <c r="G673" s="71">
        <f>SUM(G674:G676)</f>
        <v>0</v>
      </c>
      <c r="H673" s="43" t="s">
        <v>246</v>
      </c>
      <c r="I673" s="44" t="s">
        <v>72</v>
      </c>
      <c r="J673" s="44" t="s">
        <v>115</v>
      </c>
      <c r="K673" s="44">
        <v>0</v>
      </c>
      <c r="L673" s="44">
        <v>0</v>
      </c>
    </row>
    <row r="674" spans="1:12" s="7" customFormat="1" ht="66" customHeight="1" x14ac:dyDescent="0.25">
      <c r="A674" s="38"/>
      <c r="B674" s="37"/>
      <c r="C674" s="30"/>
      <c r="D674" s="30"/>
      <c r="E674" s="28" t="s">
        <v>28</v>
      </c>
      <c r="F674" s="71">
        <v>0</v>
      </c>
      <c r="G674" s="71">
        <v>0</v>
      </c>
      <c r="H674" s="47"/>
      <c r="I674" s="48"/>
      <c r="J674" s="48"/>
      <c r="K674" s="48"/>
      <c r="L674" s="48"/>
    </row>
    <row r="675" spans="1:12" s="7" customFormat="1" ht="49.5" customHeight="1" x14ac:dyDescent="0.25">
      <c r="A675" s="38"/>
      <c r="B675" s="37"/>
      <c r="C675" s="30"/>
      <c r="D675" s="30"/>
      <c r="E675" s="28" t="s">
        <v>25</v>
      </c>
      <c r="F675" s="71">
        <v>0</v>
      </c>
      <c r="G675" s="71">
        <v>0</v>
      </c>
      <c r="H675" s="47"/>
      <c r="I675" s="48"/>
      <c r="J675" s="48"/>
      <c r="K675" s="48"/>
      <c r="L675" s="48"/>
    </row>
    <row r="676" spans="1:12" s="7" customFormat="1" ht="50.25" customHeight="1" x14ac:dyDescent="0.25">
      <c r="A676" s="38"/>
      <c r="B676" s="37"/>
      <c r="C676" s="30"/>
      <c r="D676" s="30"/>
      <c r="E676" s="28" t="s">
        <v>14</v>
      </c>
      <c r="F676" s="71">
        <v>0</v>
      </c>
      <c r="G676" s="71">
        <v>0</v>
      </c>
      <c r="H676" s="47"/>
      <c r="I676" s="48"/>
      <c r="J676" s="48"/>
      <c r="K676" s="48"/>
      <c r="L676" s="48"/>
    </row>
    <row r="677" spans="1:12" s="7" customFormat="1" ht="18" customHeight="1" x14ac:dyDescent="0.25">
      <c r="A677" s="38" t="s">
        <v>11</v>
      </c>
      <c r="B677" s="37" t="s">
        <v>244</v>
      </c>
      <c r="C677" s="30" t="s">
        <v>84</v>
      </c>
      <c r="D677" s="30" t="s">
        <v>84</v>
      </c>
      <c r="E677" s="28" t="s">
        <v>27</v>
      </c>
      <c r="F677" s="71">
        <f>SUM(F678:F680)</f>
        <v>0</v>
      </c>
      <c r="G677" s="71">
        <f>SUM(G678:G680)</f>
        <v>0</v>
      </c>
      <c r="H677" s="47"/>
      <c r="I677" s="48"/>
      <c r="J677" s="48"/>
      <c r="K677" s="48"/>
      <c r="L677" s="48"/>
    </row>
    <row r="678" spans="1:12" s="7" customFormat="1" ht="67.5" customHeight="1" x14ac:dyDescent="0.25">
      <c r="A678" s="38"/>
      <c r="B678" s="37"/>
      <c r="C678" s="30"/>
      <c r="D678" s="30"/>
      <c r="E678" s="28" t="s">
        <v>28</v>
      </c>
      <c r="F678" s="71">
        <v>0</v>
      </c>
      <c r="G678" s="71">
        <v>0</v>
      </c>
      <c r="H678" s="47"/>
      <c r="I678" s="48"/>
      <c r="J678" s="48"/>
      <c r="K678" s="48"/>
      <c r="L678" s="48"/>
    </row>
    <row r="679" spans="1:12" s="7" customFormat="1" ht="48.75" customHeight="1" x14ac:dyDescent="0.25">
      <c r="A679" s="38"/>
      <c r="B679" s="37"/>
      <c r="C679" s="30"/>
      <c r="D679" s="30"/>
      <c r="E679" s="28" t="s">
        <v>25</v>
      </c>
      <c r="F679" s="71">
        <v>0</v>
      </c>
      <c r="G679" s="71">
        <v>0</v>
      </c>
      <c r="H679" s="47"/>
      <c r="I679" s="48"/>
      <c r="J679" s="48"/>
      <c r="K679" s="48"/>
      <c r="L679" s="48"/>
    </row>
    <row r="680" spans="1:12" s="7" customFormat="1" ht="49.5" customHeight="1" x14ac:dyDescent="0.25">
      <c r="A680" s="38"/>
      <c r="B680" s="37"/>
      <c r="C680" s="30"/>
      <c r="D680" s="30"/>
      <c r="E680" s="28" t="s">
        <v>14</v>
      </c>
      <c r="F680" s="71">
        <v>0</v>
      </c>
      <c r="G680" s="71">
        <v>0</v>
      </c>
      <c r="H680" s="47"/>
      <c r="I680" s="48"/>
      <c r="J680" s="48"/>
      <c r="K680" s="48"/>
      <c r="L680" s="48"/>
    </row>
    <row r="681" spans="1:12" s="7" customFormat="1" ht="19.5" customHeight="1" x14ac:dyDescent="0.25">
      <c r="A681" s="38" t="s">
        <v>12</v>
      </c>
      <c r="B681" s="37" t="s">
        <v>245</v>
      </c>
      <c r="C681" s="30" t="s">
        <v>84</v>
      </c>
      <c r="D681" s="30" t="s">
        <v>84</v>
      </c>
      <c r="E681" s="28" t="s">
        <v>27</v>
      </c>
      <c r="F681" s="71">
        <f>SUM(F682:F684)</f>
        <v>0</v>
      </c>
      <c r="G681" s="71">
        <f>SUM(G682:G684)</f>
        <v>0</v>
      </c>
      <c r="H681" s="47"/>
      <c r="I681" s="48"/>
      <c r="J681" s="48"/>
      <c r="K681" s="48"/>
      <c r="L681" s="48"/>
    </row>
    <row r="682" spans="1:12" s="7" customFormat="1" ht="69" customHeight="1" x14ac:dyDescent="0.25">
      <c r="A682" s="38"/>
      <c r="B682" s="37"/>
      <c r="C682" s="30"/>
      <c r="D682" s="30"/>
      <c r="E682" s="28" t="s">
        <v>28</v>
      </c>
      <c r="F682" s="71">
        <v>0</v>
      </c>
      <c r="G682" s="71">
        <v>0</v>
      </c>
      <c r="H682" s="47"/>
      <c r="I682" s="48"/>
      <c r="J682" s="48"/>
      <c r="K682" s="48"/>
      <c r="L682" s="48"/>
    </row>
    <row r="683" spans="1:12" s="7" customFormat="1" ht="56.25" customHeight="1" x14ac:dyDescent="0.25">
      <c r="A683" s="38"/>
      <c r="B683" s="37"/>
      <c r="C683" s="30"/>
      <c r="D683" s="30"/>
      <c r="E683" s="28" t="s">
        <v>25</v>
      </c>
      <c r="F683" s="71">
        <v>0</v>
      </c>
      <c r="G683" s="71">
        <v>0</v>
      </c>
      <c r="H683" s="47"/>
      <c r="I683" s="48"/>
      <c r="J683" s="48"/>
      <c r="K683" s="48"/>
      <c r="L683" s="48"/>
    </row>
    <row r="684" spans="1:12" s="7" customFormat="1" ht="49.5" customHeight="1" x14ac:dyDescent="0.25">
      <c r="A684" s="38"/>
      <c r="B684" s="37"/>
      <c r="C684" s="30"/>
      <c r="D684" s="30"/>
      <c r="E684" s="28" t="s">
        <v>14</v>
      </c>
      <c r="F684" s="71">
        <v>0</v>
      </c>
      <c r="G684" s="71">
        <v>0</v>
      </c>
      <c r="H684" s="51"/>
      <c r="I684" s="52"/>
      <c r="J684" s="52"/>
      <c r="K684" s="52"/>
      <c r="L684" s="52"/>
    </row>
    <row r="685" spans="1:12" s="7" customFormat="1" ht="19.5" customHeight="1" x14ac:dyDescent="0.25">
      <c r="A685" s="38" t="s">
        <v>213</v>
      </c>
      <c r="B685" s="37" t="s">
        <v>249</v>
      </c>
      <c r="C685" s="30" t="s">
        <v>84</v>
      </c>
      <c r="D685" s="30" t="s">
        <v>84</v>
      </c>
      <c r="E685" s="28" t="s">
        <v>27</v>
      </c>
      <c r="F685" s="71">
        <f>SUM(F686:F688)</f>
        <v>0</v>
      </c>
      <c r="G685" s="71">
        <f>SUM(G686:G688)</f>
        <v>0</v>
      </c>
      <c r="H685" s="43" t="s">
        <v>252</v>
      </c>
      <c r="I685" s="44" t="s">
        <v>72</v>
      </c>
      <c r="J685" s="44" t="s">
        <v>115</v>
      </c>
      <c r="K685" s="44">
        <v>37107</v>
      </c>
      <c r="L685" s="44">
        <v>37107</v>
      </c>
    </row>
    <row r="686" spans="1:12" s="7" customFormat="1" ht="67.5" customHeight="1" x14ac:dyDescent="0.25">
      <c r="A686" s="38"/>
      <c r="B686" s="37"/>
      <c r="C686" s="30"/>
      <c r="D686" s="30"/>
      <c r="E686" s="28" t="s">
        <v>28</v>
      </c>
      <c r="F686" s="71">
        <v>0</v>
      </c>
      <c r="G686" s="71">
        <v>0</v>
      </c>
      <c r="H686" s="47"/>
      <c r="I686" s="48"/>
      <c r="J686" s="87"/>
      <c r="K686" s="87"/>
      <c r="L686" s="87"/>
    </row>
    <row r="687" spans="1:12" s="7" customFormat="1" ht="56.25" customHeight="1" x14ac:dyDescent="0.25">
      <c r="A687" s="38"/>
      <c r="B687" s="37"/>
      <c r="C687" s="30"/>
      <c r="D687" s="30"/>
      <c r="E687" s="28" t="s">
        <v>25</v>
      </c>
      <c r="F687" s="71">
        <v>0</v>
      </c>
      <c r="G687" s="71">
        <v>0</v>
      </c>
      <c r="H687" s="47"/>
      <c r="I687" s="48"/>
      <c r="J687" s="87"/>
      <c r="K687" s="87"/>
      <c r="L687" s="87"/>
    </row>
    <row r="688" spans="1:12" s="7" customFormat="1" ht="54.75" customHeight="1" x14ac:dyDescent="0.25">
      <c r="A688" s="38"/>
      <c r="B688" s="37"/>
      <c r="C688" s="30"/>
      <c r="D688" s="30"/>
      <c r="E688" s="28" t="s">
        <v>14</v>
      </c>
      <c r="F688" s="71">
        <v>0</v>
      </c>
      <c r="G688" s="71">
        <v>0</v>
      </c>
      <c r="H688" s="47"/>
      <c r="I688" s="48"/>
      <c r="J688" s="87"/>
      <c r="K688" s="87"/>
      <c r="L688" s="87"/>
    </row>
    <row r="689" spans="1:12" s="7" customFormat="1" ht="18.75" customHeight="1" x14ac:dyDescent="0.25">
      <c r="A689" s="38" t="s">
        <v>237</v>
      </c>
      <c r="B689" s="37" t="s">
        <v>250</v>
      </c>
      <c r="C689" s="30" t="s">
        <v>84</v>
      </c>
      <c r="D689" s="30" t="s">
        <v>84</v>
      </c>
      <c r="E689" s="28" t="s">
        <v>27</v>
      </c>
      <c r="F689" s="71">
        <f>SUM(F690:F692)</f>
        <v>0</v>
      </c>
      <c r="G689" s="71">
        <f>SUM(G690:G692)</f>
        <v>0</v>
      </c>
      <c r="H689" s="47"/>
      <c r="I689" s="48"/>
      <c r="J689" s="87"/>
      <c r="K689" s="87"/>
      <c r="L689" s="87"/>
    </row>
    <row r="690" spans="1:12" s="7" customFormat="1" ht="74.25" customHeight="1" x14ac:dyDescent="0.25">
      <c r="A690" s="38"/>
      <c r="B690" s="37"/>
      <c r="C690" s="30"/>
      <c r="D690" s="30"/>
      <c r="E690" s="28" t="s">
        <v>28</v>
      </c>
      <c r="F690" s="71">
        <v>0</v>
      </c>
      <c r="G690" s="71">
        <v>0</v>
      </c>
      <c r="H690" s="47"/>
      <c r="I690" s="48"/>
      <c r="J690" s="87"/>
      <c r="K690" s="87"/>
      <c r="L690" s="87"/>
    </row>
    <row r="691" spans="1:12" s="7" customFormat="1" ht="54.75" customHeight="1" x14ac:dyDescent="0.25">
      <c r="A691" s="38"/>
      <c r="B691" s="37"/>
      <c r="C691" s="30"/>
      <c r="D691" s="30"/>
      <c r="E691" s="28" t="s">
        <v>25</v>
      </c>
      <c r="F691" s="71">
        <v>0</v>
      </c>
      <c r="G691" s="71">
        <v>0</v>
      </c>
      <c r="H691" s="47"/>
      <c r="I691" s="48"/>
      <c r="J691" s="87"/>
      <c r="K691" s="87"/>
      <c r="L691" s="87"/>
    </row>
    <row r="692" spans="1:12" s="7" customFormat="1" ht="54.75" customHeight="1" x14ac:dyDescent="0.25">
      <c r="A692" s="38"/>
      <c r="B692" s="37"/>
      <c r="C692" s="30"/>
      <c r="D692" s="30"/>
      <c r="E692" s="28" t="s">
        <v>14</v>
      </c>
      <c r="F692" s="71">
        <v>0</v>
      </c>
      <c r="G692" s="71">
        <v>0</v>
      </c>
      <c r="H692" s="47"/>
      <c r="I692" s="48"/>
      <c r="J692" s="87"/>
      <c r="K692" s="87"/>
      <c r="L692" s="87"/>
    </row>
    <row r="693" spans="1:12" s="7" customFormat="1" ht="18" customHeight="1" x14ac:dyDescent="0.25">
      <c r="A693" s="38" t="s">
        <v>238</v>
      </c>
      <c r="B693" s="37" t="s">
        <v>251</v>
      </c>
      <c r="C693" s="30" t="s">
        <v>84</v>
      </c>
      <c r="D693" s="30" t="s">
        <v>84</v>
      </c>
      <c r="E693" s="28" t="s">
        <v>27</v>
      </c>
      <c r="F693" s="71">
        <f>SUM(F694:F696)</f>
        <v>0</v>
      </c>
      <c r="G693" s="71">
        <f>SUM(G694:G696)</f>
        <v>0</v>
      </c>
      <c r="H693" s="47"/>
      <c r="I693" s="48"/>
      <c r="J693" s="87"/>
      <c r="K693" s="87"/>
      <c r="L693" s="87"/>
    </row>
    <row r="694" spans="1:12" s="7" customFormat="1" ht="66.75" customHeight="1" x14ac:dyDescent="0.25">
      <c r="A694" s="38"/>
      <c r="B694" s="37"/>
      <c r="C694" s="30"/>
      <c r="D694" s="30"/>
      <c r="E694" s="28" t="s">
        <v>28</v>
      </c>
      <c r="F694" s="71">
        <v>0</v>
      </c>
      <c r="G694" s="71">
        <v>0</v>
      </c>
      <c r="H694" s="47"/>
      <c r="I694" s="48"/>
      <c r="J694" s="87"/>
      <c r="K694" s="87"/>
      <c r="L694" s="87"/>
    </row>
    <row r="695" spans="1:12" s="7" customFormat="1" ht="49.5" customHeight="1" x14ac:dyDescent="0.25">
      <c r="A695" s="38"/>
      <c r="B695" s="37"/>
      <c r="C695" s="30"/>
      <c r="D695" s="30"/>
      <c r="E695" s="28" t="s">
        <v>25</v>
      </c>
      <c r="F695" s="71">
        <v>0</v>
      </c>
      <c r="G695" s="71">
        <v>0</v>
      </c>
      <c r="H695" s="47"/>
      <c r="I695" s="48"/>
      <c r="J695" s="87"/>
      <c r="K695" s="87"/>
      <c r="L695" s="87"/>
    </row>
    <row r="696" spans="1:12" s="7" customFormat="1" ht="54.75" customHeight="1" x14ac:dyDescent="0.25">
      <c r="A696" s="38"/>
      <c r="B696" s="37"/>
      <c r="C696" s="30"/>
      <c r="D696" s="30"/>
      <c r="E696" s="28" t="s">
        <v>14</v>
      </c>
      <c r="F696" s="71">
        <v>0</v>
      </c>
      <c r="G696" s="71">
        <v>0</v>
      </c>
      <c r="H696" s="51"/>
      <c r="I696" s="52"/>
      <c r="J696" s="88"/>
      <c r="K696" s="88"/>
      <c r="L696" s="88"/>
    </row>
    <row r="697" spans="1:12" s="7" customFormat="1" ht="21" customHeight="1" x14ac:dyDescent="0.25">
      <c r="A697" s="43" t="s">
        <v>88</v>
      </c>
      <c r="B697" s="25" t="s">
        <v>355</v>
      </c>
      <c r="C697" s="26"/>
      <c r="D697" s="27"/>
      <c r="E697" s="28" t="s">
        <v>27</v>
      </c>
      <c r="F697" s="71">
        <f t="shared" ref="F697:G700" si="63">F701</f>
        <v>0</v>
      </c>
      <c r="G697" s="71">
        <f t="shared" si="63"/>
        <v>0</v>
      </c>
      <c r="H697" s="44" t="s">
        <v>84</v>
      </c>
      <c r="I697" s="44" t="s">
        <v>84</v>
      </c>
      <c r="J697" s="44" t="s">
        <v>84</v>
      </c>
      <c r="K697" s="44" t="s">
        <v>84</v>
      </c>
      <c r="L697" s="44" t="s">
        <v>84</v>
      </c>
    </row>
    <row r="698" spans="1:12" s="7" customFormat="1" ht="70.5" customHeight="1" x14ac:dyDescent="0.25">
      <c r="A698" s="47"/>
      <c r="B698" s="31"/>
      <c r="C698" s="32"/>
      <c r="D698" s="33"/>
      <c r="E698" s="28" t="s">
        <v>28</v>
      </c>
      <c r="F698" s="71">
        <f t="shared" si="63"/>
        <v>0</v>
      </c>
      <c r="G698" s="71">
        <f t="shared" si="63"/>
        <v>0</v>
      </c>
      <c r="H698" s="48"/>
      <c r="I698" s="48"/>
      <c r="J698" s="48"/>
      <c r="K698" s="48"/>
      <c r="L698" s="48"/>
    </row>
    <row r="699" spans="1:12" s="7" customFormat="1" ht="50.25" customHeight="1" x14ac:dyDescent="0.25">
      <c r="A699" s="47"/>
      <c r="B699" s="31"/>
      <c r="C699" s="32"/>
      <c r="D699" s="33"/>
      <c r="E699" s="28" t="s">
        <v>25</v>
      </c>
      <c r="F699" s="71">
        <f t="shared" si="63"/>
        <v>0</v>
      </c>
      <c r="G699" s="71">
        <f t="shared" si="63"/>
        <v>0</v>
      </c>
      <c r="H699" s="48"/>
      <c r="I699" s="48"/>
      <c r="J699" s="48"/>
      <c r="K699" s="48"/>
      <c r="L699" s="48"/>
    </row>
    <row r="700" spans="1:12" s="7" customFormat="1" ht="54.75" customHeight="1" x14ac:dyDescent="0.25">
      <c r="A700" s="51"/>
      <c r="B700" s="34"/>
      <c r="C700" s="35"/>
      <c r="D700" s="36"/>
      <c r="E700" s="28" t="s">
        <v>14</v>
      </c>
      <c r="F700" s="71">
        <f t="shared" si="63"/>
        <v>0</v>
      </c>
      <c r="G700" s="71">
        <f t="shared" si="63"/>
        <v>0</v>
      </c>
      <c r="H700" s="52"/>
      <c r="I700" s="52"/>
      <c r="J700" s="52"/>
      <c r="K700" s="52"/>
      <c r="L700" s="52"/>
    </row>
    <row r="701" spans="1:12" s="7" customFormat="1" ht="24" customHeight="1" x14ac:dyDescent="0.25">
      <c r="A701" s="43" t="s">
        <v>45</v>
      </c>
      <c r="B701" s="42" t="s">
        <v>356</v>
      </c>
      <c r="C701" s="44" t="s">
        <v>84</v>
      </c>
      <c r="D701" s="44" t="s">
        <v>84</v>
      </c>
      <c r="E701" s="28" t="s">
        <v>27</v>
      </c>
      <c r="F701" s="71">
        <f t="shared" ref="F701:G704" si="64">F705+F709</f>
        <v>0</v>
      </c>
      <c r="G701" s="71">
        <f t="shared" si="64"/>
        <v>0</v>
      </c>
      <c r="H701" s="44" t="s">
        <v>84</v>
      </c>
      <c r="I701" s="44" t="s">
        <v>84</v>
      </c>
      <c r="J701" s="44" t="s">
        <v>84</v>
      </c>
      <c r="K701" s="44" t="s">
        <v>84</v>
      </c>
      <c r="L701" s="44" t="s">
        <v>84</v>
      </c>
    </row>
    <row r="702" spans="1:12" s="7" customFormat="1" ht="66.75" customHeight="1" x14ac:dyDescent="0.25">
      <c r="A702" s="47"/>
      <c r="B702" s="46"/>
      <c r="C702" s="48"/>
      <c r="D702" s="48"/>
      <c r="E702" s="28" t="s">
        <v>28</v>
      </c>
      <c r="F702" s="71">
        <f t="shared" si="64"/>
        <v>0</v>
      </c>
      <c r="G702" s="71">
        <f t="shared" si="64"/>
        <v>0</v>
      </c>
      <c r="H702" s="48"/>
      <c r="I702" s="48"/>
      <c r="J702" s="48"/>
      <c r="K702" s="48"/>
      <c r="L702" s="48"/>
    </row>
    <row r="703" spans="1:12" s="7" customFormat="1" ht="54.75" customHeight="1" x14ac:dyDescent="0.25">
      <c r="A703" s="47"/>
      <c r="B703" s="46"/>
      <c r="C703" s="48"/>
      <c r="D703" s="48"/>
      <c r="E703" s="28" t="s">
        <v>25</v>
      </c>
      <c r="F703" s="71">
        <f t="shared" si="64"/>
        <v>0</v>
      </c>
      <c r="G703" s="71">
        <f t="shared" si="64"/>
        <v>0</v>
      </c>
      <c r="H703" s="48"/>
      <c r="I703" s="48"/>
      <c r="J703" s="48"/>
      <c r="K703" s="48"/>
      <c r="L703" s="48"/>
    </row>
    <row r="704" spans="1:12" s="7" customFormat="1" ht="54.75" customHeight="1" x14ac:dyDescent="0.25">
      <c r="A704" s="51"/>
      <c r="B704" s="50"/>
      <c r="C704" s="52"/>
      <c r="D704" s="52"/>
      <c r="E704" s="28" t="s">
        <v>14</v>
      </c>
      <c r="F704" s="71">
        <f t="shared" si="64"/>
        <v>0</v>
      </c>
      <c r="G704" s="71">
        <f t="shared" si="64"/>
        <v>0</v>
      </c>
      <c r="H704" s="52"/>
      <c r="I704" s="52"/>
      <c r="J704" s="52"/>
      <c r="K704" s="52"/>
      <c r="L704" s="52"/>
    </row>
    <row r="705" spans="1:12" s="7" customFormat="1" ht="18" customHeight="1" x14ac:dyDescent="0.25">
      <c r="A705" s="43" t="s">
        <v>46</v>
      </c>
      <c r="B705" s="42" t="s">
        <v>253</v>
      </c>
      <c r="C705" s="44" t="s">
        <v>84</v>
      </c>
      <c r="D705" s="44" t="s">
        <v>84</v>
      </c>
      <c r="E705" s="28" t="s">
        <v>27</v>
      </c>
      <c r="F705" s="71">
        <f>SUM(F706:F708)</f>
        <v>0</v>
      </c>
      <c r="G705" s="71">
        <f>SUM(G706:G708)</f>
        <v>0</v>
      </c>
      <c r="H705" s="43" t="s">
        <v>284</v>
      </c>
      <c r="I705" s="44" t="s">
        <v>72</v>
      </c>
      <c r="J705" s="44" t="s">
        <v>115</v>
      </c>
      <c r="K705" s="44">
        <v>3</v>
      </c>
      <c r="L705" s="44">
        <v>3</v>
      </c>
    </row>
    <row r="706" spans="1:12" s="7" customFormat="1" ht="70.5" customHeight="1" x14ac:dyDescent="0.25">
      <c r="A706" s="47"/>
      <c r="B706" s="46"/>
      <c r="C706" s="48"/>
      <c r="D706" s="48"/>
      <c r="E706" s="28" t="s">
        <v>28</v>
      </c>
      <c r="F706" s="71">
        <v>0</v>
      </c>
      <c r="G706" s="71">
        <v>0</v>
      </c>
      <c r="H706" s="47"/>
      <c r="I706" s="48"/>
      <c r="J706" s="48"/>
      <c r="K706" s="48"/>
      <c r="L706" s="48"/>
    </row>
    <row r="707" spans="1:12" s="7" customFormat="1" ht="54.75" customHeight="1" x14ac:dyDescent="0.25">
      <c r="A707" s="47"/>
      <c r="B707" s="46"/>
      <c r="C707" s="48"/>
      <c r="D707" s="48"/>
      <c r="E707" s="28" t="s">
        <v>25</v>
      </c>
      <c r="F707" s="71">
        <v>0</v>
      </c>
      <c r="G707" s="71">
        <v>0</v>
      </c>
      <c r="H707" s="47"/>
      <c r="I707" s="48"/>
      <c r="J707" s="48"/>
      <c r="K707" s="48"/>
      <c r="L707" s="48"/>
    </row>
    <row r="708" spans="1:12" s="7" customFormat="1" ht="54.75" customHeight="1" x14ac:dyDescent="0.25">
      <c r="A708" s="51"/>
      <c r="B708" s="50"/>
      <c r="C708" s="52"/>
      <c r="D708" s="52"/>
      <c r="E708" s="28" t="s">
        <v>14</v>
      </c>
      <c r="F708" s="71">
        <v>0</v>
      </c>
      <c r="G708" s="71">
        <v>0</v>
      </c>
      <c r="H708" s="47"/>
      <c r="I708" s="48"/>
      <c r="J708" s="48"/>
      <c r="K708" s="48"/>
      <c r="L708" s="48"/>
    </row>
    <row r="709" spans="1:12" s="7" customFormat="1" ht="18" customHeight="1" x14ac:dyDescent="0.25">
      <c r="A709" s="43" t="s">
        <v>13</v>
      </c>
      <c r="B709" s="42" t="s">
        <v>254</v>
      </c>
      <c r="C709" s="44" t="s">
        <v>84</v>
      </c>
      <c r="D709" s="44" t="s">
        <v>84</v>
      </c>
      <c r="E709" s="28" t="s">
        <v>27</v>
      </c>
      <c r="F709" s="71">
        <f>SUM(F710:F712)</f>
        <v>0</v>
      </c>
      <c r="G709" s="71">
        <f>SUM(G710:G712)</f>
        <v>0</v>
      </c>
      <c r="H709" s="47"/>
      <c r="I709" s="48"/>
      <c r="J709" s="48"/>
      <c r="K709" s="48"/>
      <c r="L709" s="48"/>
    </row>
    <row r="710" spans="1:12" s="7" customFormat="1" ht="72" customHeight="1" x14ac:dyDescent="0.25">
      <c r="A710" s="47"/>
      <c r="B710" s="46"/>
      <c r="C710" s="48"/>
      <c r="D710" s="48"/>
      <c r="E710" s="28" t="s">
        <v>28</v>
      </c>
      <c r="F710" s="71">
        <v>0</v>
      </c>
      <c r="G710" s="71">
        <v>0</v>
      </c>
      <c r="H710" s="47"/>
      <c r="I710" s="48"/>
      <c r="J710" s="48"/>
      <c r="K710" s="48"/>
      <c r="L710" s="48"/>
    </row>
    <row r="711" spans="1:12" s="7" customFormat="1" ht="54.75" customHeight="1" x14ac:dyDescent="0.25">
      <c r="A711" s="47"/>
      <c r="B711" s="46"/>
      <c r="C711" s="48"/>
      <c r="D711" s="48"/>
      <c r="E711" s="28" t="s">
        <v>25</v>
      </c>
      <c r="F711" s="71">
        <v>0</v>
      </c>
      <c r="G711" s="71">
        <v>0</v>
      </c>
      <c r="H711" s="47"/>
      <c r="I711" s="48"/>
      <c r="J711" s="48"/>
      <c r="K711" s="48"/>
      <c r="L711" s="48"/>
    </row>
    <row r="712" spans="1:12" s="7" customFormat="1" ht="54.75" customHeight="1" x14ac:dyDescent="0.25">
      <c r="A712" s="51"/>
      <c r="B712" s="50"/>
      <c r="C712" s="52"/>
      <c r="D712" s="52"/>
      <c r="E712" s="28" t="s">
        <v>14</v>
      </c>
      <c r="F712" s="71">
        <v>0</v>
      </c>
      <c r="G712" s="71">
        <v>0</v>
      </c>
      <c r="H712" s="51"/>
      <c r="I712" s="52"/>
      <c r="J712" s="52"/>
      <c r="K712" s="52"/>
      <c r="L712" s="52"/>
    </row>
    <row r="713" spans="1:12" s="7" customFormat="1" ht="21" customHeight="1" x14ac:dyDescent="0.25">
      <c r="A713" s="43" t="s">
        <v>118</v>
      </c>
      <c r="B713" s="25" t="s">
        <v>357</v>
      </c>
      <c r="C713" s="26"/>
      <c r="D713" s="27"/>
      <c r="E713" s="28" t="s">
        <v>27</v>
      </c>
      <c r="F713" s="71">
        <f t="shared" ref="F713:G716" si="65">F717</f>
        <v>1604381.53</v>
      </c>
      <c r="G713" s="71">
        <f t="shared" si="65"/>
        <v>1566159.85</v>
      </c>
      <c r="H713" s="44" t="s">
        <v>84</v>
      </c>
      <c r="I713" s="44" t="s">
        <v>84</v>
      </c>
      <c r="J713" s="44" t="s">
        <v>84</v>
      </c>
      <c r="K713" s="44" t="s">
        <v>84</v>
      </c>
      <c r="L713" s="44" t="s">
        <v>84</v>
      </c>
    </row>
    <row r="714" spans="1:12" s="7" customFormat="1" ht="70.5" customHeight="1" x14ac:dyDescent="0.25">
      <c r="A714" s="47"/>
      <c r="B714" s="31"/>
      <c r="C714" s="32"/>
      <c r="D714" s="33"/>
      <c r="E714" s="28" t="s">
        <v>28</v>
      </c>
      <c r="F714" s="71">
        <f t="shared" si="65"/>
        <v>1604381.53</v>
      </c>
      <c r="G714" s="71">
        <f t="shared" si="65"/>
        <v>1566159.85</v>
      </c>
      <c r="H714" s="48"/>
      <c r="I714" s="48"/>
      <c r="J714" s="48"/>
      <c r="K714" s="48"/>
      <c r="L714" s="48"/>
    </row>
    <row r="715" spans="1:12" s="7" customFormat="1" ht="48" customHeight="1" x14ac:dyDescent="0.25">
      <c r="A715" s="47"/>
      <c r="B715" s="31"/>
      <c r="C715" s="32"/>
      <c r="D715" s="33"/>
      <c r="E715" s="28" t="s">
        <v>25</v>
      </c>
      <c r="F715" s="71">
        <f t="shared" si="65"/>
        <v>0</v>
      </c>
      <c r="G715" s="71">
        <f t="shared" si="65"/>
        <v>0</v>
      </c>
      <c r="H715" s="48"/>
      <c r="I715" s="48"/>
      <c r="J715" s="48"/>
      <c r="K715" s="48"/>
      <c r="L715" s="48"/>
    </row>
    <row r="716" spans="1:12" s="7" customFormat="1" ht="48.75" customHeight="1" x14ac:dyDescent="0.25">
      <c r="A716" s="51"/>
      <c r="B716" s="34"/>
      <c r="C716" s="35"/>
      <c r="D716" s="36"/>
      <c r="E716" s="28" t="s">
        <v>14</v>
      </c>
      <c r="F716" s="71">
        <f t="shared" si="65"/>
        <v>0</v>
      </c>
      <c r="G716" s="71">
        <f t="shared" si="65"/>
        <v>0</v>
      </c>
      <c r="H716" s="52"/>
      <c r="I716" s="52"/>
      <c r="J716" s="52"/>
      <c r="K716" s="52"/>
      <c r="L716" s="52"/>
    </row>
    <row r="717" spans="1:12" s="7" customFormat="1" ht="20.25" customHeight="1" x14ac:dyDescent="0.25">
      <c r="A717" s="43" t="s">
        <v>47</v>
      </c>
      <c r="B717" s="42" t="s">
        <v>358</v>
      </c>
      <c r="C717" s="44" t="s">
        <v>84</v>
      </c>
      <c r="D717" s="44" t="s">
        <v>516</v>
      </c>
      <c r="E717" s="28" t="s">
        <v>27</v>
      </c>
      <c r="F717" s="71">
        <f t="shared" ref="F717:G720" si="66">F721+F725+F729+F733+F737+F741</f>
        <v>1604381.53</v>
      </c>
      <c r="G717" s="71">
        <f t="shared" si="66"/>
        <v>1566159.85</v>
      </c>
      <c r="H717" s="44" t="s">
        <v>84</v>
      </c>
      <c r="I717" s="44" t="s">
        <v>84</v>
      </c>
      <c r="J717" s="44" t="s">
        <v>84</v>
      </c>
      <c r="K717" s="44" t="s">
        <v>84</v>
      </c>
      <c r="L717" s="44" t="s">
        <v>84</v>
      </c>
    </row>
    <row r="718" spans="1:12" s="7" customFormat="1" ht="66.75" customHeight="1" x14ac:dyDescent="0.25">
      <c r="A718" s="47"/>
      <c r="B718" s="46"/>
      <c r="C718" s="48"/>
      <c r="D718" s="48"/>
      <c r="E718" s="28" t="s">
        <v>28</v>
      </c>
      <c r="F718" s="71">
        <f t="shared" si="66"/>
        <v>1604381.53</v>
      </c>
      <c r="G718" s="71">
        <f t="shared" si="66"/>
        <v>1566159.85</v>
      </c>
      <c r="H718" s="48"/>
      <c r="I718" s="48"/>
      <c r="J718" s="48"/>
      <c r="K718" s="48"/>
      <c r="L718" s="48"/>
    </row>
    <row r="719" spans="1:12" s="7" customFormat="1" ht="54.75" customHeight="1" x14ac:dyDescent="0.25">
      <c r="A719" s="47"/>
      <c r="B719" s="46"/>
      <c r="C719" s="48"/>
      <c r="D719" s="48"/>
      <c r="E719" s="28" t="s">
        <v>25</v>
      </c>
      <c r="F719" s="71">
        <f t="shared" si="66"/>
        <v>0</v>
      </c>
      <c r="G719" s="71">
        <f t="shared" si="66"/>
        <v>0</v>
      </c>
      <c r="H719" s="48"/>
      <c r="I719" s="48"/>
      <c r="J719" s="48"/>
      <c r="K719" s="48"/>
      <c r="L719" s="48"/>
    </row>
    <row r="720" spans="1:12" s="7" customFormat="1" ht="63" customHeight="1" x14ac:dyDescent="0.25">
      <c r="A720" s="51"/>
      <c r="B720" s="50"/>
      <c r="C720" s="52"/>
      <c r="D720" s="52"/>
      <c r="E720" s="28" t="s">
        <v>14</v>
      </c>
      <c r="F720" s="71">
        <f t="shared" si="66"/>
        <v>0</v>
      </c>
      <c r="G720" s="71">
        <f t="shared" si="66"/>
        <v>0</v>
      </c>
      <c r="H720" s="52"/>
      <c r="I720" s="52"/>
      <c r="J720" s="52"/>
      <c r="K720" s="52"/>
      <c r="L720" s="52"/>
    </row>
    <row r="721" spans="1:12" s="7" customFormat="1" ht="18" customHeight="1" x14ac:dyDescent="0.25">
      <c r="A721" s="43" t="s">
        <v>48</v>
      </c>
      <c r="B721" s="42" t="s">
        <v>256</v>
      </c>
      <c r="C721" s="44">
        <v>506</v>
      </c>
      <c r="D721" s="44" t="s">
        <v>515</v>
      </c>
      <c r="E721" s="28" t="s">
        <v>27</v>
      </c>
      <c r="F721" s="71">
        <f>SUM(F722:F724)</f>
        <v>100000</v>
      </c>
      <c r="G721" s="71">
        <f>SUM(G722:G724)</f>
        <v>72194.61</v>
      </c>
      <c r="H721" s="43" t="s">
        <v>260</v>
      </c>
      <c r="I721" s="44" t="s">
        <v>77</v>
      </c>
      <c r="J721" s="44" t="s">
        <v>115</v>
      </c>
      <c r="K721" s="44">
        <v>52.98</v>
      </c>
      <c r="L721" s="44">
        <v>52.98</v>
      </c>
    </row>
    <row r="722" spans="1:12" s="7" customFormat="1" ht="66" customHeight="1" x14ac:dyDescent="0.25">
      <c r="A722" s="47"/>
      <c r="B722" s="46"/>
      <c r="C722" s="48"/>
      <c r="D722" s="48"/>
      <c r="E722" s="28" t="s">
        <v>28</v>
      </c>
      <c r="F722" s="71">
        <v>100000</v>
      </c>
      <c r="G722" s="71">
        <v>72194.61</v>
      </c>
      <c r="H722" s="47"/>
      <c r="I722" s="48"/>
      <c r="J722" s="48"/>
      <c r="K722" s="48"/>
      <c r="L722" s="48"/>
    </row>
    <row r="723" spans="1:12" s="7" customFormat="1" ht="47.25" customHeight="1" x14ac:dyDescent="0.25">
      <c r="A723" s="47"/>
      <c r="B723" s="46"/>
      <c r="C723" s="48"/>
      <c r="D723" s="48"/>
      <c r="E723" s="28" t="s">
        <v>25</v>
      </c>
      <c r="F723" s="71">
        <v>0</v>
      </c>
      <c r="G723" s="71">
        <v>0</v>
      </c>
      <c r="H723" s="47"/>
      <c r="I723" s="48"/>
      <c r="J723" s="48"/>
      <c r="K723" s="48"/>
      <c r="L723" s="48"/>
    </row>
    <row r="724" spans="1:12" s="7" customFormat="1" ht="50.25" customHeight="1" x14ac:dyDescent="0.25">
      <c r="A724" s="51"/>
      <c r="B724" s="50"/>
      <c r="C724" s="52"/>
      <c r="D724" s="52"/>
      <c r="E724" s="28" t="s">
        <v>14</v>
      </c>
      <c r="F724" s="71">
        <v>0</v>
      </c>
      <c r="G724" s="71">
        <v>0</v>
      </c>
      <c r="H724" s="47"/>
      <c r="I724" s="48"/>
      <c r="J724" s="48"/>
      <c r="K724" s="48"/>
      <c r="L724" s="48"/>
    </row>
    <row r="725" spans="1:12" s="7" customFormat="1" ht="15.75" customHeight="1" x14ac:dyDescent="0.25">
      <c r="A725" s="43" t="s">
        <v>97</v>
      </c>
      <c r="B725" s="42" t="s">
        <v>257</v>
      </c>
      <c r="C725" s="43" t="s">
        <v>517</v>
      </c>
      <c r="D725" s="44" t="s">
        <v>518</v>
      </c>
      <c r="E725" s="28" t="s">
        <v>27</v>
      </c>
      <c r="F725" s="71">
        <f>SUM(F726:F728)</f>
        <v>1504381.53</v>
      </c>
      <c r="G725" s="71">
        <f>SUM(G726:G728)</f>
        <v>1493965.24</v>
      </c>
      <c r="H725" s="47"/>
      <c r="I725" s="48"/>
      <c r="J725" s="48"/>
      <c r="K725" s="48"/>
      <c r="L725" s="48"/>
    </row>
    <row r="726" spans="1:12" s="7" customFormat="1" ht="64.5" customHeight="1" x14ac:dyDescent="0.25">
      <c r="A726" s="47"/>
      <c r="B726" s="46"/>
      <c r="C726" s="48"/>
      <c r="D726" s="48"/>
      <c r="E726" s="28" t="s">
        <v>28</v>
      </c>
      <c r="F726" s="71">
        <v>1504381.53</v>
      </c>
      <c r="G726" s="71">
        <v>1493965.24</v>
      </c>
      <c r="H726" s="47"/>
      <c r="I726" s="48"/>
      <c r="J726" s="48"/>
      <c r="K726" s="48"/>
      <c r="L726" s="48"/>
    </row>
    <row r="727" spans="1:12" s="7" customFormat="1" ht="50.25" customHeight="1" x14ac:dyDescent="0.25">
      <c r="A727" s="47"/>
      <c r="B727" s="46"/>
      <c r="C727" s="48"/>
      <c r="D727" s="48"/>
      <c r="E727" s="28" t="s">
        <v>25</v>
      </c>
      <c r="F727" s="71">
        <v>0</v>
      </c>
      <c r="G727" s="71">
        <v>0</v>
      </c>
      <c r="H727" s="47"/>
      <c r="I727" s="48"/>
      <c r="J727" s="48"/>
      <c r="K727" s="48"/>
      <c r="L727" s="48"/>
    </row>
    <row r="728" spans="1:12" s="7" customFormat="1" ht="50.25" customHeight="1" x14ac:dyDescent="0.25">
      <c r="A728" s="51"/>
      <c r="B728" s="50"/>
      <c r="C728" s="52"/>
      <c r="D728" s="52"/>
      <c r="E728" s="28" t="s">
        <v>14</v>
      </c>
      <c r="F728" s="71">
        <v>0</v>
      </c>
      <c r="G728" s="71">
        <v>0</v>
      </c>
      <c r="H728" s="47"/>
      <c r="I728" s="48"/>
      <c r="J728" s="48"/>
      <c r="K728" s="48"/>
      <c r="L728" s="48"/>
    </row>
    <row r="729" spans="1:12" s="7" customFormat="1" ht="20.25" customHeight="1" x14ac:dyDescent="0.25">
      <c r="A729" s="43" t="s">
        <v>102</v>
      </c>
      <c r="B729" s="42" t="s">
        <v>258</v>
      </c>
      <c r="C729" s="44" t="s">
        <v>84</v>
      </c>
      <c r="D729" s="44" t="s">
        <v>84</v>
      </c>
      <c r="E729" s="28" t="s">
        <v>27</v>
      </c>
      <c r="F729" s="71">
        <f>SUM(F730:F732)</f>
        <v>0</v>
      </c>
      <c r="G729" s="71">
        <f>SUM(G730:G732)</f>
        <v>0</v>
      </c>
      <c r="H729" s="47"/>
      <c r="I729" s="48"/>
      <c r="J729" s="48"/>
      <c r="K729" s="48"/>
      <c r="L729" s="48"/>
    </row>
    <row r="730" spans="1:12" s="7" customFormat="1" ht="66" customHeight="1" x14ac:dyDescent="0.25">
      <c r="A730" s="47"/>
      <c r="B730" s="46"/>
      <c r="C730" s="48"/>
      <c r="D730" s="48"/>
      <c r="E730" s="28" t="s">
        <v>28</v>
      </c>
      <c r="F730" s="71">
        <v>0</v>
      </c>
      <c r="G730" s="71">
        <v>0</v>
      </c>
      <c r="H730" s="47"/>
      <c r="I730" s="48"/>
      <c r="J730" s="48"/>
      <c r="K730" s="48"/>
      <c r="L730" s="48"/>
    </row>
    <row r="731" spans="1:12" s="7" customFormat="1" ht="50.25" customHeight="1" x14ac:dyDescent="0.25">
      <c r="A731" s="47"/>
      <c r="B731" s="46"/>
      <c r="C731" s="48"/>
      <c r="D731" s="48"/>
      <c r="E731" s="28" t="s">
        <v>25</v>
      </c>
      <c r="F731" s="71">
        <v>0</v>
      </c>
      <c r="G731" s="71">
        <v>0</v>
      </c>
      <c r="H731" s="47"/>
      <c r="I731" s="48"/>
      <c r="J731" s="48"/>
      <c r="K731" s="48"/>
      <c r="L731" s="48"/>
    </row>
    <row r="732" spans="1:12" s="7" customFormat="1" ht="50.25" customHeight="1" x14ac:dyDescent="0.25">
      <c r="A732" s="51"/>
      <c r="B732" s="50"/>
      <c r="C732" s="52"/>
      <c r="D732" s="52"/>
      <c r="E732" s="28" t="s">
        <v>14</v>
      </c>
      <c r="F732" s="71">
        <v>0</v>
      </c>
      <c r="G732" s="71">
        <v>0</v>
      </c>
      <c r="H732" s="47"/>
      <c r="I732" s="48"/>
      <c r="J732" s="48"/>
      <c r="K732" s="48"/>
      <c r="L732" s="48"/>
    </row>
    <row r="733" spans="1:12" s="7" customFormat="1" ht="18" customHeight="1" x14ac:dyDescent="0.25">
      <c r="A733" s="43" t="s">
        <v>113</v>
      </c>
      <c r="B733" s="42" t="s">
        <v>259</v>
      </c>
      <c r="C733" s="44" t="s">
        <v>84</v>
      </c>
      <c r="D733" s="44" t="s">
        <v>84</v>
      </c>
      <c r="E733" s="28" t="s">
        <v>27</v>
      </c>
      <c r="F733" s="71">
        <f>SUM(F734:F736)</f>
        <v>0</v>
      </c>
      <c r="G733" s="71">
        <f>SUM(G734:G736)</f>
        <v>0</v>
      </c>
      <c r="H733" s="47"/>
      <c r="I733" s="48"/>
      <c r="J733" s="48"/>
      <c r="K733" s="48"/>
      <c r="L733" s="48"/>
    </row>
    <row r="734" spans="1:12" s="7" customFormat="1" ht="66" customHeight="1" x14ac:dyDescent="0.25">
      <c r="A734" s="47"/>
      <c r="B734" s="46"/>
      <c r="C734" s="48"/>
      <c r="D734" s="48"/>
      <c r="E734" s="28" t="s">
        <v>28</v>
      </c>
      <c r="F734" s="71">
        <v>0</v>
      </c>
      <c r="G734" s="71">
        <v>0</v>
      </c>
      <c r="H734" s="47"/>
      <c r="I734" s="48"/>
      <c r="J734" s="48"/>
      <c r="K734" s="48"/>
      <c r="L734" s="48"/>
    </row>
    <row r="735" spans="1:12" s="7" customFormat="1" ht="50.25" customHeight="1" x14ac:dyDescent="0.25">
      <c r="A735" s="47"/>
      <c r="B735" s="46"/>
      <c r="C735" s="48"/>
      <c r="D735" s="48"/>
      <c r="E735" s="28" t="s">
        <v>25</v>
      </c>
      <c r="F735" s="71">
        <v>0</v>
      </c>
      <c r="G735" s="71">
        <v>0</v>
      </c>
      <c r="H735" s="47"/>
      <c r="I735" s="48"/>
      <c r="J735" s="48"/>
      <c r="K735" s="48"/>
      <c r="L735" s="48"/>
    </row>
    <row r="736" spans="1:12" s="7" customFormat="1" ht="50.25" customHeight="1" x14ac:dyDescent="0.25">
      <c r="A736" s="51"/>
      <c r="B736" s="50"/>
      <c r="C736" s="52"/>
      <c r="D736" s="52"/>
      <c r="E736" s="28" t="s">
        <v>14</v>
      </c>
      <c r="F736" s="71">
        <v>0</v>
      </c>
      <c r="G736" s="71">
        <v>0</v>
      </c>
      <c r="H736" s="51"/>
      <c r="I736" s="52"/>
      <c r="J736" s="52"/>
      <c r="K736" s="52"/>
      <c r="L736" s="52"/>
    </row>
    <row r="737" spans="1:12" s="7" customFormat="1" ht="18" customHeight="1" x14ac:dyDescent="0.25">
      <c r="A737" s="43" t="s">
        <v>108</v>
      </c>
      <c r="B737" s="42" t="s">
        <v>261</v>
      </c>
      <c r="C737" s="44" t="s">
        <v>84</v>
      </c>
      <c r="D737" s="44" t="s">
        <v>84</v>
      </c>
      <c r="E737" s="28" t="s">
        <v>27</v>
      </c>
      <c r="F737" s="71">
        <f>SUM(F738:F740)</f>
        <v>0</v>
      </c>
      <c r="G737" s="71">
        <f>SUM(G738:G740)</f>
        <v>0</v>
      </c>
      <c r="H737" s="43" t="s">
        <v>263</v>
      </c>
      <c r="I737" s="44" t="s">
        <v>72</v>
      </c>
      <c r="J737" s="44" t="s">
        <v>115</v>
      </c>
      <c r="K737" s="44">
        <v>30</v>
      </c>
      <c r="L737" s="44">
        <v>30</v>
      </c>
    </row>
    <row r="738" spans="1:12" s="7" customFormat="1" ht="72" customHeight="1" x14ac:dyDescent="0.25">
      <c r="A738" s="47"/>
      <c r="B738" s="46"/>
      <c r="C738" s="48"/>
      <c r="D738" s="48"/>
      <c r="E738" s="28" t="s">
        <v>28</v>
      </c>
      <c r="F738" s="71">
        <v>0</v>
      </c>
      <c r="G738" s="71">
        <v>0</v>
      </c>
      <c r="H738" s="47"/>
      <c r="I738" s="48"/>
      <c r="J738" s="48"/>
      <c r="K738" s="48"/>
      <c r="L738" s="48"/>
    </row>
    <row r="739" spans="1:12" s="7" customFormat="1" ht="50.25" customHeight="1" x14ac:dyDescent="0.25">
      <c r="A739" s="47"/>
      <c r="B739" s="46"/>
      <c r="C739" s="48"/>
      <c r="D739" s="48"/>
      <c r="E739" s="28" t="s">
        <v>25</v>
      </c>
      <c r="F739" s="71">
        <v>0</v>
      </c>
      <c r="G739" s="71">
        <v>0</v>
      </c>
      <c r="H739" s="47"/>
      <c r="I739" s="48"/>
      <c r="J739" s="48"/>
      <c r="K739" s="48"/>
      <c r="L739" s="48"/>
    </row>
    <row r="740" spans="1:12" s="7" customFormat="1" ht="50.25" customHeight="1" x14ac:dyDescent="0.25">
      <c r="A740" s="51"/>
      <c r="B740" s="50"/>
      <c r="C740" s="52"/>
      <c r="D740" s="52"/>
      <c r="E740" s="28" t="s">
        <v>14</v>
      </c>
      <c r="F740" s="71">
        <v>0</v>
      </c>
      <c r="G740" s="71">
        <v>0</v>
      </c>
      <c r="H740" s="47"/>
      <c r="I740" s="48"/>
      <c r="J740" s="48"/>
      <c r="K740" s="48"/>
      <c r="L740" s="48"/>
    </row>
    <row r="741" spans="1:12" s="7" customFormat="1" ht="18" customHeight="1" x14ac:dyDescent="0.25">
      <c r="A741" s="38" t="s">
        <v>255</v>
      </c>
      <c r="B741" s="37" t="s">
        <v>262</v>
      </c>
      <c r="C741" s="30" t="s">
        <v>84</v>
      </c>
      <c r="D741" s="44" t="s">
        <v>84</v>
      </c>
      <c r="E741" s="28" t="s">
        <v>27</v>
      </c>
      <c r="F741" s="71">
        <f>SUM(F742:F744)</f>
        <v>0</v>
      </c>
      <c r="G741" s="71">
        <f>SUM(G742:G744)</f>
        <v>0</v>
      </c>
      <c r="H741" s="47"/>
      <c r="I741" s="48"/>
      <c r="J741" s="48"/>
      <c r="K741" s="48"/>
      <c r="L741" s="48"/>
    </row>
    <row r="742" spans="1:12" s="7" customFormat="1" ht="67.5" customHeight="1" x14ac:dyDescent="0.25">
      <c r="A742" s="38"/>
      <c r="B742" s="37"/>
      <c r="C742" s="30"/>
      <c r="D742" s="48"/>
      <c r="E742" s="28" t="s">
        <v>28</v>
      </c>
      <c r="F742" s="71">
        <v>0</v>
      </c>
      <c r="G742" s="71">
        <v>0</v>
      </c>
      <c r="H742" s="47"/>
      <c r="I742" s="48"/>
      <c r="J742" s="48"/>
      <c r="K742" s="48"/>
      <c r="L742" s="48"/>
    </row>
    <row r="743" spans="1:12" s="7" customFormat="1" ht="50.25" customHeight="1" x14ac:dyDescent="0.25">
      <c r="A743" s="38"/>
      <c r="B743" s="37"/>
      <c r="C743" s="30"/>
      <c r="D743" s="48"/>
      <c r="E743" s="28" t="s">
        <v>25</v>
      </c>
      <c r="F743" s="71">
        <v>0</v>
      </c>
      <c r="G743" s="71">
        <v>0</v>
      </c>
      <c r="H743" s="47"/>
      <c r="I743" s="48"/>
      <c r="J743" s="48"/>
      <c r="K743" s="48"/>
      <c r="L743" s="48"/>
    </row>
    <row r="744" spans="1:12" s="7" customFormat="1" ht="50.25" customHeight="1" x14ac:dyDescent="0.25">
      <c r="A744" s="38"/>
      <c r="B744" s="37"/>
      <c r="C744" s="30"/>
      <c r="D744" s="52"/>
      <c r="E744" s="28" t="s">
        <v>14</v>
      </c>
      <c r="F744" s="71">
        <v>0</v>
      </c>
      <c r="G744" s="71">
        <v>0</v>
      </c>
      <c r="H744" s="51"/>
      <c r="I744" s="52"/>
      <c r="J744" s="52"/>
      <c r="K744" s="52"/>
      <c r="L744" s="52"/>
    </row>
    <row r="745" spans="1:12" s="7" customFormat="1" ht="17.25" customHeight="1" x14ac:dyDescent="0.25">
      <c r="A745" s="73" t="s">
        <v>214</v>
      </c>
      <c r="B745" s="73"/>
      <c r="C745" s="30" t="s">
        <v>84</v>
      </c>
      <c r="D745" s="30" t="s">
        <v>84</v>
      </c>
      <c r="E745" s="28" t="s">
        <v>27</v>
      </c>
      <c r="F745" s="71">
        <f t="shared" ref="F745:G748" si="67">F633+F649+F697+F713</f>
        <v>1604381.53</v>
      </c>
      <c r="G745" s="71">
        <f t="shared" si="67"/>
        <v>1566159.85</v>
      </c>
      <c r="H745" s="30" t="s">
        <v>84</v>
      </c>
      <c r="I745" s="30" t="s">
        <v>84</v>
      </c>
      <c r="J745" s="30" t="s">
        <v>84</v>
      </c>
      <c r="K745" s="30" t="s">
        <v>84</v>
      </c>
      <c r="L745" s="30" t="s">
        <v>84</v>
      </c>
    </row>
    <row r="746" spans="1:12" s="7" customFormat="1" ht="65.25" customHeight="1" x14ac:dyDescent="0.25">
      <c r="A746" s="73"/>
      <c r="B746" s="73"/>
      <c r="C746" s="30"/>
      <c r="D746" s="30"/>
      <c r="E746" s="28" t="s">
        <v>28</v>
      </c>
      <c r="F746" s="71">
        <f t="shared" si="67"/>
        <v>1604381.53</v>
      </c>
      <c r="G746" s="71">
        <f t="shared" si="67"/>
        <v>1566159.85</v>
      </c>
      <c r="H746" s="30"/>
      <c r="I746" s="30"/>
      <c r="J746" s="30"/>
      <c r="K746" s="30"/>
      <c r="L746" s="30"/>
    </row>
    <row r="747" spans="1:12" s="7" customFormat="1" ht="50.25" customHeight="1" x14ac:dyDescent="0.25">
      <c r="A747" s="73"/>
      <c r="B747" s="73"/>
      <c r="C747" s="30"/>
      <c r="D747" s="30"/>
      <c r="E747" s="28" t="s">
        <v>25</v>
      </c>
      <c r="F747" s="71">
        <f t="shared" si="67"/>
        <v>0</v>
      </c>
      <c r="G747" s="71">
        <f t="shared" si="67"/>
        <v>0</v>
      </c>
      <c r="H747" s="30"/>
      <c r="I747" s="30"/>
      <c r="J747" s="30"/>
      <c r="K747" s="30"/>
      <c r="L747" s="30"/>
    </row>
    <row r="748" spans="1:12" s="7" customFormat="1" ht="53.25" customHeight="1" x14ac:dyDescent="0.25">
      <c r="A748" s="73"/>
      <c r="B748" s="73"/>
      <c r="C748" s="30"/>
      <c r="D748" s="30"/>
      <c r="E748" s="28" t="s">
        <v>14</v>
      </c>
      <c r="F748" s="71">
        <f t="shared" si="67"/>
        <v>0</v>
      </c>
      <c r="G748" s="71">
        <f t="shared" si="67"/>
        <v>0</v>
      </c>
      <c r="H748" s="30"/>
      <c r="I748" s="30"/>
      <c r="J748" s="30"/>
      <c r="K748" s="30"/>
      <c r="L748" s="30"/>
    </row>
    <row r="749" spans="1:12" s="7" customFormat="1" ht="33.75" customHeight="1" x14ac:dyDescent="0.25">
      <c r="A749" s="21" t="s">
        <v>359</v>
      </c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3"/>
    </row>
    <row r="750" spans="1:12" s="7" customFormat="1" ht="33.75" customHeight="1" x14ac:dyDescent="0.25">
      <c r="A750" s="21" t="s">
        <v>360</v>
      </c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3"/>
    </row>
    <row r="751" spans="1:12" s="7" customFormat="1" ht="21.75" customHeight="1" x14ac:dyDescent="0.25">
      <c r="A751" s="43" t="s">
        <v>64</v>
      </c>
      <c r="B751" s="25" t="s">
        <v>361</v>
      </c>
      <c r="C751" s="26"/>
      <c r="D751" s="27"/>
      <c r="E751" s="28" t="s">
        <v>27</v>
      </c>
      <c r="F751" s="89">
        <f t="shared" ref="F751:G758" si="68">F755</f>
        <v>354851</v>
      </c>
      <c r="G751" s="89">
        <f t="shared" si="68"/>
        <v>354851</v>
      </c>
      <c r="H751" s="43" t="s">
        <v>84</v>
      </c>
      <c r="I751" s="43" t="s">
        <v>84</v>
      </c>
      <c r="J751" s="43" t="s">
        <v>84</v>
      </c>
      <c r="K751" s="43" t="s">
        <v>84</v>
      </c>
      <c r="L751" s="43" t="s">
        <v>84</v>
      </c>
    </row>
    <row r="752" spans="1:12" s="7" customFormat="1" ht="65.25" customHeight="1" x14ac:dyDescent="0.25">
      <c r="A752" s="47"/>
      <c r="B752" s="31"/>
      <c r="C752" s="32"/>
      <c r="D752" s="33"/>
      <c r="E752" s="28" t="s">
        <v>28</v>
      </c>
      <c r="F752" s="89">
        <f t="shared" si="68"/>
        <v>354851</v>
      </c>
      <c r="G752" s="89">
        <f t="shared" si="68"/>
        <v>354851</v>
      </c>
      <c r="H752" s="47"/>
      <c r="I752" s="47"/>
      <c r="J752" s="47"/>
      <c r="K752" s="47"/>
      <c r="L752" s="47"/>
    </row>
    <row r="753" spans="1:12" s="7" customFormat="1" ht="51" customHeight="1" x14ac:dyDescent="0.25">
      <c r="A753" s="47"/>
      <c r="B753" s="31"/>
      <c r="C753" s="32"/>
      <c r="D753" s="33"/>
      <c r="E753" s="28" t="s">
        <v>25</v>
      </c>
      <c r="F753" s="89">
        <f t="shared" si="68"/>
        <v>0</v>
      </c>
      <c r="G753" s="89">
        <f t="shared" si="68"/>
        <v>0</v>
      </c>
      <c r="H753" s="47"/>
      <c r="I753" s="47"/>
      <c r="J753" s="47"/>
      <c r="K753" s="47"/>
      <c r="L753" s="47"/>
    </row>
    <row r="754" spans="1:12" s="7" customFormat="1" ht="54" customHeight="1" x14ac:dyDescent="0.25">
      <c r="A754" s="51"/>
      <c r="B754" s="34"/>
      <c r="C754" s="35"/>
      <c r="D754" s="36"/>
      <c r="E754" s="28" t="s">
        <v>14</v>
      </c>
      <c r="F754" s="89">
        <f t="shared" si="68"/>
        <v>0</v>
      </c>
      <c r="G754" s="89">
        <f t="shared" si="68"/>
        <v>0</v>
      </c>
      <c r="H754" s="51"/>
      <c r="I754" s="51"/>
      <c r="J754" s="51"/>
      <c r="K754" s="51"/>
      <c r="L754" s="51"/>
    </row>
    <row r="755" spans="1:12" s="7" customFormat="1" ht="19.5" customHeight="1" x14ac:dyDescent="0.25">
      <c r="A755" s="43" t="s">
        <v>41</v>
      </c>
      <c r="B755" s="42" t="s">
        <v>362</v>
      </c>
      <c r="C755" s="44" t="s">
        <v>84</v>
      </c>
      <c r="D755" s="44" t="s">
        <v>541</v>
      </c>
      <c r="E755" s="28" t="s">
        <v>27</v>
      </c>
      <c r="F755" s="89">
        <f t="shared" si="68"/>
        <v>354851</v>
      </c>
      <c r="G755" s="89">
        <f t="shared" si="68"/>
        <v>354851</v>
      </c>
      <c r="H755" s="43" t="s">
        <v>84</v>
      </c>
      <c r="I755" s="43" t="s">
        <v>84</v>
      </c>
      <c r="J755" s="43" t="s">
        <v>84</v>
      </c>
      <c r="K755" s="43" t="s">
        <v>84</v>
      </c>
      <c r="L755" s="43" t="s">
        <v>84</v>
      </c>
    </row>
    <row r="756" spans="1:12" s="7" customFormat="1" ht="67.5" customHeight="1" x14ac:dyDescent="0.25">
      <c r="A756" s="47"/>
      <c r="B756" s="46"/>
      <c r="C756" s="48"/>
      <c r="D756" s="48"/>
      <c r="E756" s="28" t="s">
        <v>28</v>
      </c>
      <c r="F756" s="89">
        <f t="shared" si="68"/>
        <v>354851</v>
      </c>
      <c r="G756" s="89">
        <f t="shared" si="68"/>
        <v>354851</v>
      </c>
      <c r="H756" s="47"/>
      <c r="I756" s="47"/>
      <c r="J756" s="47"/>
      <c r="K756" s="47"/>
      <c r="L756" s="47"/>
    </row>
    <row r="757" spans="1:12" s="7" customFormat="1" ht="52.5" customHeight="1" x14ac:dyDescent="0.25">
      <c r="A757" s="47"/>
      <c r="B757" s="46"/>
      <c r="C757" s="48"/>
      <c r="D757" s="48"/>
      <c r="E757" s="28" t="s">
        <v>25</v>
      </c>
      <c r="F757" s="89">
        <f t="shared" si="68"/>
        <v>0</v>
      </c>
      <c r="G757" s="89">
        <f t="shared" si="68"/>
        <v>0</v>
      </c>
      <c r="H757" s="47"/>
      <c r="I757" s="47"/>
      <c r="J757" s="47"/>
      <c r="K757" s="47"/>
      <c r="L757" s="47"/>
    </row>
    <row r="758" spans="1:12" s="7" customFormat="1" ht="55.5" customHeight="1" x14ac:dyDescent="0.25">
      <c r="A758" s="51"/>
      <c r="B758" s="50"/>
      <c r="C758" s="52"/>
      <c r="D758" s="52"/>
      <c r="E758" s="28" t="s">
        <v>14</v>
      </c>
      <c r="F758" s="89">
        <f t="shared" si="68"/>
        <v>0</v>
      </c>
      <c r="G758" s="89">
        <f t="shared" si="68"/>
        <v>0</v>
      </c>
      <c r="H758" s="51"/>
      <c r="I758" s="51"/>
      <c r="J758" s="51"/>
      <c r="K758" s="51"/>
      <c r="L758" s="51"/>
    </row>
    <row r="759" spans="1:12" s="7" customFormat="1" ht="20.25" customHeight="1" x14ac:dyDescent="0.25">
      <c r="A759" s="38" t="s">
        <v>42</v>
      </c>
      <c r="B759" s="42" t="s">
        <v>272</v>
      </c>
      <c r="C759" s="44">
        <v>502</v>
      </c>
      <c r="D759" s="44" t="s">
        <v>542</v>
      </c>
      <c r="E759" s="28" t="s">
        <v>27</v>
      </c>
      <c r="F759" s="89">
        <f>SUM(F760:F762)</f>
        <v>354851</v>
      </c>
      <c r="G759" s="89">
        <f>SUM(G760:G762)</f>
        <v>354851</v>
      </c>
      <c r="H759" s="43" t="s">
        <v>273</v>
      </c>
      <c r="I759" s="43" t="s">
        <v>72</v>
      </c>
      <c r="J759" s="43" t="s">
        <v>115</v>
      </c>
      <c r="K759" s="43">
        <v>13</v>
      </c>
      <c r="L759" s="43">
        <v>13</v>
      </c>
    </row>
    <row r="760" spans="1:12" s="7" customFormat="1" ht="64.5" customHeight="1" x14ac:dyDescent="0.25">
      <c r="A760" s="38"/>
      <c r="B760" s="46"/>
      <c r="C760" s="48"/>
      <c r="D760" s="48"/>
      <c r="E760" s="28" t="s">
        <v>28</v>
      </c>
      <c r="F760" s="89">
        <v>354851</v>
      </c>
      <c r="G760" s="89">
        <v>354851</v>
      </c>
      <c r="H760" s="47"/>
      <c r="I760" s="47"/>
      <c r="J760" s="47"/>
      <c r="K760" s="47"/>
      <c r="L760" s="47"/>
    </row>
    <row r="761" spans="1:12" s="7" customFormat="1" ht="51" customHeight="1" x14ac:dyDescent="0.25">
      <c r="A761" s="38"/>
      <c r="B761" s="46"/>
      <c r="C761" s="48"/>
      <c r="D761" s="48"/>
      <c r="E761" s="28" t="s">
        <v>25</v>
      </c>
      <c r="F761" s="89">
        <v>0</v>
      </c>
      <c r="G761" s="89">
        <v>0</v>
      </c>
      <c r="H761" s="47"/>
      <c r="I761" s="47"/>
      <c r="J761" s="47"/>
      <c r="K761" s="47"/>
      <c r="L761" s="47"/>
    </row>
    <row r="762" spans="1:12" s="7" customFormat="1" ht="51" customHeight="1" x14ac:dyDescent="0.25">
      <c r="A762" s="38"/>
      <c r="B762" s="50"/>
      <c r="C762" s="52"/>
      <c r="D762" s="52"/>
      <c r="E762" s="28" t="s">
        <v>14</v>
      </c>
      <c r="F762" s="89">
        <v>0</v>
      </c>
      <c r="G762" s="89">
        <v>0</v>
      </c>
      <c r="H762" s="51"/>
      <c r="I762" s="51"/>
      <c r="J762" s="51"/>
      <c r="K762" s="51"/>
      <c r="L762" s="51"/>
    </row>
    <row r="763" spans="1:12" s="7" customFormat="1" ht="17.25" customHeight="1" x14ac:dyDescent="0.25">
      <c r="A763" s="38" t="s">
        <v>66</v>
      </c>
      <c r="B763" s="25" t="s">
        <v>363</v>
      </c>
      <c r="C763" s="26"/>
      <c r="D763" s="27"/>
      <c r="E763" s="28" t="s">
        <v>27</v>
      </c>
      <c r="F763" s="89">
        <f t="shared" ref="F763:G770" si="69">F767</f>
        <v>0</v>
      </c>
      <c r="G763" s="89">
        <f t="shared" si="69"/>
        <v>0</v>
      </c>
      <c r="H763" s="43" t="s">
        <v>84</v>
      </c>
      <c r="I763" s="43" t="s">
        <v>84</v>
      </c>
      <c r="J763" s="43" t="s">
        <v>84</v>
      </c>
      <c r="K763" s="43" t="s">
        <v>84</v>
      </c>
      <c r="L763" s="43" t="s">
        <v>84</v>
      </c>
    </row>
    <row r="764" spans="1:12" s="7" customFormat="1" ht="64.5" customHeight="1" x14ac:dyDescent="0.25">
      <c r="A764" s="38"/>
      <c r="B764" s="31"/>
      <c r="C764" s="32"/>
      <c r="D764" s="33"/>
      <c r="E764" s="28" t="s">
        <v>28</v>
      </c>
      <c r="F764" s="89">
        <f t="shared" si="69"/>
        <v>0</v>
      </c>
      <c r="G764" s="89">
        <f t="shared" si="69"/>
        <v>0</v>
      </c>
      <c r="H764" s="47"/>
      <c r="I764" s="47"/>
      <c r="J764" s="47"/>
      <c r="K764" s="47"/>
      <c r="L764" s="47"/>
    </row>
    <row r="765" spans="1:12" s="7" customFormat="1" ht="51" customHeight="1" x14ac:dyDescent="0.25">
      <c r="A765" s="38"/>
      <c r="B765" s="31"/>
      <c r="C765" s="32"/>
      <c r="D765" s="33"/>
      <c r="E765" s="28" t="s">
        <v>25</v>
      </c>
      <c r="F765" s="89">
        <f t="shared" si="69"/>
        <v>0</v>
      </c>
      <c r="G765" s="89">
        <f t="shared" si="69"/>
        <v>0</v>
      </c>
      <c r="H765" s="47"/>
      <c r="I765" s="47"/>
      <c r="J765" s="47"/>
      <c r="K765" s="47"/>
      <c r="L765" s="47"/>
    </row>
    <row r="766" spans="1:12" s="7" customFormat="1" ht="51" customHeight="1" x14ac:dyDescent="0.25">
      <c r="A766" s="38"/>
      <c r="B766" s="34"/>
      <c r="C766" s="35"/>
      <c r="D766" s="36"/>
      <c r="E766" s="28" t="s">
        <v>14</v>
      </c>
      <c r="F766" s="89">
        <f t="shared" si="69"/>
        <v>0</v>
      </c>
      <c r="G766" s="89">
        <f t="shared" si="69"/>
        <v>0</v>
      </c>
      <c r="H766" s="51"/>
      <c r="I766" s="51"/>
      <c r="J766" s="51"/>
      <c r="K766" s="51"/>
      <c r="L766" s="51"/>
    </row>
    <row r="767" spans="1:12" s="7" customFormat="1" ht="18.75" customHeight="1" x14ac:dyDescent="0.25">
      <c r="A767" s="38" t="s">
        <v>43</v>
      </c>
      <c r="B767" s="37" t="s">
        <v>364</v>
      </c>
      <c r="C767" s="30" t="s">
        <v>84</v>
      </c>
      <c r="D767" s="30" t="s">
        <v>84</v>
      </c>
      <c r="E767" s="28" t="s">
        <v>27</v>
      </c>
      <c r="F767" s="89">
        <f t="shared" si="69"/>
        <v>0</v>
      </c>
      <c r="G767" s="89">
        <f t="shared" si="69"/>
        <v>0</v>
      </c>
      <c r="H767" s="43" t="s">
        <v>84</v>
      </c>
      <c r="I767" s="43" t="s">
        <v>84</v>
      </c>
      <c r="J767" s="43" t="s">
        <v>84</v>
      </c>
      <c r="K767" s="43" t="s">
        <v>84</v>
      </c>
      <c r="L767" s="43" t="s">
        <v>84</v>
      </c>
    </row>
    <row r="768" spans="1:12" s="7" customFormat="1" ht="67.5" customHeight="1" x14ac:dyDescent="0.25">
      <c r="A768" s="38"/>
      <c r="B768" s="37"/>
      <c r="C768" s="30"/>
      <c r="D768" s="30"/>
      <c r="E768" s="28" t="s">
        <v>28</v>
      </c>
      <c r="F768" s="89">
        <f t="shared" si="69"/>
        <v>0</v>
      </c>
      <c r="G768" s="89">
        <f t="shared" si="69"/>
        <v>0</v>
      </c>
      <c r="H768" s="47"/>
      <c r="I768" s="47"/>
      <c r="J768" s="47"/>
      <c r="K768" s="47"/>
      <c r="L768" s="47"/>
    </row>
    <row r="769" spans="1:12" s="7" customFormat="1" ht="51" customHeight="1" x14ac:dyDescent="0.25">
      <c r="A769" s="38"/>
      <c r="B769" s="37"/>
      <c r="C769" s="30"/>
      <c r="D769" s="30"/>
      <c r="E769" s="28" t="s">
        <v>25</v>
      </c>
      <c r="F769" s="89">
        <f t="shared" si="69"/>
        <v>0</v>
      </c>
      <c r="G769" s="89">
        <f t="shared" si="69"/>
        <v>0</v>
      </c>
      <c r="H769" s="47"/>
      <c r="I769" s="47"/>
      <c r="J769" s="47"/>
      <c r="K769" s="47"/>
      <c r="L769" s="47"/>
    </row>
    <row r="770" spans="1:12" s="7" customFormat="1" ht="51" customHeight="1" x14ac:dyDescent="0.25">
      <c r="A770" s="38"/>
      <c r="B770" s="37"/>
      <c r="C770" s="30"/>
      <c r="D770" s="30"/>
      <c r="E770" s="28" t="s">
        <v>14</v>
      </c>
      <c r="F770" s="89">
        <f t="shared" si="69"/>
        <v>0</v>
      </c>
      <c r="G770" s="89">
        <f t="shared" si="69"/>
        <v>0</v>
      </c>
      <c r="H770" s="51"/>
      <c r="I770" s="51"/>
      <c r="J770" s="51"/>
      <c r="K770" s="51"/>
      <c r="L770" s="51"/>
    </row>
    <row r="771" spans="1:12" s="7" customFormat="1" ht="30.75" customHeight="1" x14ac:dyDescent="0.25">
      <c r="A771" s="38" t="s">
        <v>44</v>
      </c>
      <c r="B771" s="37" t="s">
        <v>274</v>
      </c>
      <c r="C771" s="30" t="s">
        <v>84</v>
      </c>
      <c r="D771" s="30" t="s">
        <v>84</v>
      </c>
      <c r="E771" s="28" t="s">
        <v>27</v>
      </c>
      <c r="F771" s="89">
        <f>SUM(F772:F774)</f>
        <v>0</v>
      </c>
      <c r="G771" s="89">
        <f>SUM(G772:G774)</f>
        <v>0</v>
      </c>
      <c r="H771" s="54" t="s">
        <v>275</v>
      </c>
      <c r="I771" s="38" t="s">
        <v>72</v>
      </c>
      <c r="J771" s="38" t="s">
        <v>115</v>
      </c>
      <c r="K771" s="38">
        <v>0</v>
      </c>
      <c r="L771" s="38">
        <v>0</v>
      </c>
    </row>
    <row r="772" spans="1:12" s="7" customFormat="1" ht="84" customHeight="1" x14ac:dyDescent="0.25">
      <c r="A772" s="38"/>
      <c r="B772" s="37"/>
      <c r="C772" s="30"/>
      <c r="D772" s="30"/>
      <c r="E772" s="28" t="s">
        <v>28</v>
      </c>
      <c r="F772" s="89">
        <v>0</v>
      </c>
      <c r="G772" s="89">
        <v>0</v>
      </c>
      <c r="H772" s="55"/>
      <c r="I772" s="38"/>
      <c r="J772" s="38"/>
      <c r="K772" s="38"/>
      <c r="L772" s="38"/>
    </row>
    <row r="773" spans="1:12" s="7" customFormat="1" ht="69.75" customHeight="1" x14ac:dyDescent="0.25">
      <c r="A773" s="38"/>
      <c r="B773" s="37"/>
      <c r="C773" s="30"/>
      <c r="D773" s="30"/>
      <c r="E773" s="28" t="s">
        <v>25</v>
      </c>
      <c r="F773" s="89">
        <v>0</v>
      </c>
      <c r="G773" s="89">
        <v>0</v>
      </c>
      <c r="H773" s="55"/>
      <c r="I773" s="38"/>
      <c r="J773" s="38"/>
      <c r="K773" s="38"/>
      <c r="L773" s="38"/>
    </row>
    <row r="774" spans="1:12" s="7" customFormat="1" ht="80.25" customHeight="1" x14ac:dyDescent="0.25">
      <c r="A774" s="38"/>
      <c r="B774" s="37"/>
      <c r="C774" s="30"/>
      <c r="D774" s="30"/>
      <c r="E774" s="28" t="s">
        <v>14</v>
      </c>
      <c r="F774" s="89">
        <v>0</v>
      </c>
      <c r="G774" s="89">
        <v>0</v>
      </c>
      <c r="H774" s="56"/>
      <c r="I774" s="38"/>
      <c r="J774" s="38"/>
      <c r="K774" s="38"/>
      <c r="L774" s="38"/>
    </row>
    <row r="775" spans="1:12" s="7" customFormat="1" ht="18.75" customHeight="1" x14ac:dyDescent="0.25">
      <c r="A775" s="38" t="s">
        <v>88</v>
      </c>
      <c r="B775" s="25" t="s">
        <v>365</v>
      </c>
      <c r="C775" s="26"/>
      <c r="D775" s="27"/>
      <c r="E775" s="28" t="s">
        <v>27</v>
      </c>
      <c r="F775" s="89">
        <f t="shared" ref="F775:G782" si="70">F779</f>
        <v>0</v>
      </c>
      <c r="G775" s="89">
        <f t="shared" si="70"/>
        <v>0</v>
      </c>
      <c r="H775" s="43" t="s">
        <v>84</v>
      </c>
      <c r="I775" s="43" t="s">
        <v>84</v>
      </c>
      <c r="J775" s="43" t="s">
        <v>84</v>
      </c>
      <c r="K775" s="43" t="s">
        <v>84</v>
      </c>
      <c r="L775" s="43" t="s">
        <v>84</v>
      </c>
    </row>
    <row r="776" spans="1:12" s="7" customFormat="1" ht="66" customHeight="1" x14ac:dyDescent="0.25">
      <c r="A776" s="38"/>
      <c r="B776" s="31"/>
      <c r="C776" s="32"/>
      <c r="D776" s="33"/>
      <c r="E776" s="28" t="s">
        <v>28</v>
      </c>
      <c r="F776" s="89">
        <f t="shared" si="70"/>
        <v>0</v>
      </c>
      <c r="G776" s="89">
        <f t="shared" si="70"/>
        <v>0</v>
      </c>
      <c r="H776" s="47"/>
      <c r="I776" s="47"/>
      <c r="J776" s="47"/>
      <c r="K776" s="47"/>
      <c r="L776" s="47"/>
    </row>
    <row r="777" spans="1:12" s="7" customFormat="1" ht="53.25" customHeight="1" x14ac:dyDescent="0.25">
      <c r="A777" s="38"/>
      <c r="B777" s="31"/>
      <c r="C777" s="32"/>
      <c r="D777" s="33"/>
      <c r="E777" s="28" t="s">
        <v>25</v>
      </c>
      <c r="F777" s="89">
        <f t="shared" si="70"/>
        <v>0</v>
      </c>
      <c r="G777" s="89">
        <f t="shared" si="70"/>
        <v>0</v>
      </c>
      <c r="H777" s="47"/>
      <c r="I777" s="47"/>
      <c r="J777" s="47"/>
      <c r="K777" s="47"/>
      <c r="L777" s="47"/>
    </row>
    <row r="778" spans="1:12" s="7" customFormat="1" ht="53.25" customHeight="1" x14ac:dyDescent="0.25">
      <c r="A778" s="38"/>
      <c r="B778" s="34"/>
      <c r="C778" s="35"/>
      <c r="D778" s="36"/>
      <c r="E778" s="28" t="s">
        <v>14</v>
      </c>
      <c r="F778" s="89">
        <f t="shared" si="70"/>
        <v>0</v>
      </c>
      <c r="G778" s="89">
        <f t="shared" si="70"/>
        <v>0</v>
      </c>
      <c r="H778" s="51"/>
      <c r="I778" s="51"/>
      <c r="J778" s="51"/>
      <c r="K778" s="51"/>
      <c r="L778" s="51"/>
    </row>
    <row r="779" spans="1:12" s="7" customFormat="1" ht="17.25" customHeight="1" x14ac:dyDescent="0.25">
      <c r="A779" s="38" t="s">
        <v>45</v>
      </c>
      <c r="B779" s="37" t="s">
        <v>366</v>
      </c>
      <c r="C779" s="30" t="s">
        <v>84</v>
      </c>
      <c r="D779" s="30" t="s">
        <v>84</v>
      </c>
      <c r="E779" s="28" t="s">
        <v>27</v>
      </c>
      <c r="F779" s="89">
        <f t="shared" si="70"/>
        <v>0</v>
      </c>
      <c r="G779" s="89">
        <f t="shared" si="70"/>
        <v>0</v>
      </c>
      <c r="H779" s="43" t="s">
        <v>84</v>
      </c>
      <c r="I779" s="43" t="s">
        <v>84</v>
      </c>
      <c r="J779" s="43" t="s">
        <v>84</v>
      </c>
      <c r="K779" s="43" t="s">
        <v>84</v>
      </c>
      <c r="L779" s="43" t="s">
        <v>84</v>
      </c>
    </row>
    <row r="780" spans="1:12" s="7" customFormat="1" ht="69" customHeight="1" x14ac:dyDescent="0.25">
      <c r="A780" s="38"/>
      <c r="B780" s="37"/>
      <c r="C780" s="30"/>
      <c r="D780" s="30"/>
      <c r="E780" s="28" t="s">
        <v>28</v>
      </c>
      <c r="F780" s="89">
        <f t="shared" si="70"/>
        <v>0</v>
      </c>
      <c r="G780" s="89">
        <f t="shared" si="70"/>
        <v>0</v>
      </c>
      <c r="H780" s="47"/>
      <c r="I780" s="47"/>
      <c r="J780" s="47"/>
      <c r="K780" s="47"/>
      <c r="L780" s="47"/>
    </row>
    <row r="781" spans="1:12" s="7" customFormat="1" ht="49.5" customHeight="1" x14ac:dyDescent="0.25">
      <c r="A781" s="38"/>
      <c r="B781" s="37"/>
      <c r="C781" s="30"/>
      <c r="D781" s="30"/>
      <c r="E781" s="28" t="s">
        <v>25</v>
      </c>
      <c r="F781" s="89">
        <f t="shared" si="70"/>
        <v>0</v>
      </c>
      <c r="G781" s="89">
        <f t="shared" si="70"/>
        <v>0</v>
      </c>
      <c r="H781" s="47"/>
      <c r="I781" s="47"/>
      <c r="J781" s="47"/>
      <c r="K781" s="47"/>
      <c r="L781" s="47"/>
    </row>
    <row r="782" spans="1:12" s="7" customFormat="1" ht="51" customHeight="1" x14ac:dyDescent="0.25">
      <c r="A782" s="38"/>
      <c r="B782" s="37"/>
      <c r="C782" s="30"/>
      <c r="D782" s="30"/>
      <c r="E782" s="28" t="s">
        <v>14</v>
      </c>
      <c r="F782" s="89">
        <f t="shared" si="70"/>
        <v>0</v>
      </c>
      <c r="G782" s="89">
        <f t="shared" si="70"/>
        <v>0</v>
      </c>
      <c r="H782" s="51"/>
      <c r="I782" s="51"/>
      <c r="J782" s="51"/>
      <c r="K782" s="51"/>
      <c r="L782" s="51"/>
    </row>
    <row r="783" spans="1:12" s="7" customFormat="1" ht="22.5" customHeight="1" x14ac:dyDescent="0.25">
      <c r="A783" s="38" t="s">
        <v>46</v>
      </c>
      <c r="B783" s="37" t="s">
        <v>276</v>
      </c>
      <c r="C783" s="30" t="s">
        <v>84</v>
      </c>
      <c r="D783" s="30" t="s">
        <v>84</v>
      </c>
      <c r="E783" s="28" t="s">
        <v>27</v>
      </c>
      <c r="F783" s="89">
        <f>SUM(F784:F786)</f>
        <v>0</v>
      </c>
      <c r="G783" s="89">
        <f>SUM(G784:G786)</f>
        <v>0</v>
      </c>
      <c r="H783" s="43" t="s">
        <v>277</v>
      </c>
      <c r="I783" s="43" t="s">
        <v>72</v>
      </c>
      <c r="J783" s="43" t="s">
        <v>115</v>
      </c>
      <c r="K783" s="43">
        <v>0</v>
      </c>
      <c r="L783" s="43">
        <v>0</v>
      </c>
    </row>
    <row r="784" spans="1:12" s="7" customFormat="1" ht="75.75" customHeight="1" x14ac:dyDescent="0.25">
      <c r="A784" s="38"/>
      <c r="B784" s="37"/>
      <c r="C784" s="30"/>
      <c r="D784" s="30"/>
      <c r="E784" s="28" t="s">
        <v>28</v>
      </c>
      <c r="F784" s="89">
        <v>0</v>
      </c>
      <c r="G784" s="89">
        <v>0</v>
      </c>
      <c r="H784" s="47"/>
      <c r="I784" s="47"/>
      <c r="J784" s="47"/>
      <c r="K784" s="47"/>
      <c r="L784" s="47"/>
    </row>
    <row r="785" spans="1:12" s="7" customFormat="1" ht="66" customHeight="1" x14ac:dyDescent="0.25">
      <c r="A785" s="38"/>
      <c r="B785" s="37"/>
      <c r="C785" s="30"/>
      <c r="D785" s="30"/>
      <c r="E785" s="28" t="s">
        <v>25</v>
      </c>
      <c r="F785" s="89">
        <v>0</v>
      </c>
      <c r="G785" s="89">
        <v>0</v>
      </c>
      <c r="H785" s="47"/>
      <c r="I785" s="47"/>
      <c r="J785" s="47"/>
      <c r="K785" s="47"/>
      <c r="L785" s="47"/>
    </row>
    <row r="786" spans="1:12" s="7" customFormat="1" ht="69" customHeight="1" x14ac:dyDescent="0.25">
      <c r="A786" s="38"/>
      <c r="B786" s="37"/>
      <c r="C786" s="30"/>
      <c r="D786" s="30"/>
      <c r="E786" s="28" t="s">
        <v>14</v>
      </c>
      <c r="F786" s="89">
        <v>0</v>
      </c>
      <c r="G786" s="89">
        <v>0</v>
      </c>
      <c r="H786" s="51"/>
      <c r="I786" s="51"/>
      <c r="J786" s="51"/>
      <c r="K786" s="51"/>
      <c r="L786" s="51"/>
    </row>
    <row r="787" spans="1:12" s="7" customFormat="1" ht="18.75" customHeight="1" x14ac:dyDescent="0.25">
      <c r="A787" s="73" t="s">
        <v>278</v>
      </c>
      <c r="B787" s="39"/>
      <c r="C787" s="44" t="s">
        <v>84</v>
      </c>
      <c r="D787" s="44" t="s">
        <v>84</v>
      </c>
      <c r="E787" s="28" t="s">
        <v>27</v>
      </c>
      <c r="F787" s="89">
        <f t="shared" ref="F787:G790" si="71">F751+F763+F775</f>
        <v>354851</v>
      </c>
      <c r="G787" s="89">
        <f t="shared" si="71"/>
        <v>354851</v>
      </c>
      <c r="H787" s="43" t="s">
        <v>84</v>
      </c>
      <c r="I787" s="43" t="s">
        <v>84</v>
      </c>
      <c r="J787" s="43" t="s">
        <v>84</v>
      </c>
      <c r="K787" s="43" t="s">
        <v>84</v>
      </c>
      <c r="L787" s="43" t="s">
        <v>84</v>
      </c>
    </row>
    <row r="788" spans="1:12" s="7" customFormat="1" ht="70.5" customHeight="1" x14ac:dyDescent="0.25">
      <c r="A788" s="39"/>
      <c r="B788" s="39"/>
      <c r="C788" s="48"/>
      <c r="D788" s="48"/>
      <c r="E788" s="28" t="s">
        <v>28</v>
      </c>
      <c r="F788" s="89">
        <f t="shared" si="71"/>
        <v>354851</v>
      </c>
      <c r="G788" s="89">
        <f t="shared" si="71"/>
        <v>354851</v>
      </c>
      <c r="H788" s="47"/>
      <c r="I788" s="47"/>
      <c r="J788" s="47"/>
      <c r="K788" s="47"/>
      <c r="L788" s="47"/>
    </row>
    <row r="789" spans="1:12" s="7" customFormat="1" ht="55.5" customHeight="1" x14ac:dyDescent="0.25">
      <c r="A789" s="39"/>
      <c r="B789" s="39"/>
      <c r="C789" s="48"/>
      <c r="D789" s="48"/>
      <c r="E789" s="28" t="s">
        <v>25</v>
      </c>
      <c r="F789" s="89">
        <f t="shared" si="71"/>
        <v>0</v>
      </c>
      <c r="G789" s="89">
        <f t="shared" si="71"/>
        <v>0</v>
      </c>
      <c r="H789" s="47"/>
      <c r="I789" s="47"/>
      <c r="J789" s="47"/>
      <c r="K789" s="47"/>
      <c r="L789" s="47"/>
    </row>
    <row r="790" spans="1:12" s="7" customFormat="1" ht="51.75" customHeight="1" x14ac:dyDescent="0.25">
      <c r="A790" s="39"/>
      <c r="B790" s="39"/>
      <c r="C790" s="52"/>
      <c r="D790" s="52"/>
      <c r="E790" s="28" t="s">
        <v>14</v>
      </c>
      <c r="F790" s="71">
        <f t="shared" si="71"/>
        <v>0</v>
      </c>
      <c r="G790" s="71">
        <f t="shared" si="71"/>
        <v>0</v>
      </c>
      <c r="H790" s="51"/>
      <c r="I790" s="51"/>
      <c r="J790" s="51"/>
      <c r="K790" s="51"/>
      <c r="L790" s="51"/>
    </row>
    <row r="791" spans="1:12" s="7" customFormat="1" ht="38.450000000000003" customHeight="1" x14ac:dyDescent="0.25">
      <c r="A791" s="90" t="s">
        <v>19</v>
      </c>
      <c r="B791" s="90"/>
      <c r="C791" s="91" t="s">
        <v>84</v>
      </c>
      <c r="D791" s="91" t="s">
        <v>84</v>
      </c>
      <c r="E791" s="92" t="s">
        <v>27</v>
      </c>
      <c r="F791" s="93">
        <f t="shared" ref="F791:G793" si="72">F236+F406+F481+F553+F628+F745+F787</f>
        <v>569938112.58999991</v>
      </c>
      <c r="G791" s="93">
        <f t="shared" si="72"/>
        <v>563743401.38999987</v>
      </c>
      <c r="H791" s="91" t="s">
        <v>26</v>
      </c>
      <c r="I791" s="91" t="s">
        <v>26</v>
      </c>
      <c r="J791" s="91" t="s">
        <v>84</v>
      </c>
      <c r="K791" s="91" t="s">
        <v>84</v>
      </c>
      <c r="L791" s="91" t="s">
        <v>84</v>
      </c>
    </row>
    <row r="792" spans="1:12" s="7" customFormat="1" ht="85.9" customHeight="1" x14ac:dyDescent="0.25">
      <c r="A792" s="90"/>
      <c r="B792" s="90"/>
      <c r="C792" s="91"/>
      <c r="D792" s="91"/>
      <c r="E792" s="92" t="s">
        <v>28</v>
      </c>
      <c r="F792" s="93">
        <f t="shared" si="72"/>
        <v>208847539.17999998</v>
      </c>
      <c r="G792" s="93">
        <f t="shared" si="72"/>
        <v>203760665.22999996</v>
      </c>
      <c r="H792" s="91"/>
      <c r="I792" s="91"/>
      <c r="J792" s="91"/>
      <c r="K792" s="91"/>
      <c r="L792" s="91"/>
    </row>
    <row r="793" spans="1:12" s="7" customFormat="1" ht="59.45" customHeight="1" x14ac:dyDescent="0.25">
      <c r="A793" s="90"/>
      <c r="B793" s="90"/>
      <c r="C793" s="91"/>
      <c r="D793" s="91"/>
      <c r="E793" s="92" t="s">
        <v>25</v>
      </c>
      <c r="F793" s="93">
        <f t="shared" si="72"/>
        <v>332001358.78000003</v>
      </c>
      <c r="G793" s="93">
        <f t="shared" si="72"/>
        <v>330893521.74999994</v>
      </c>
      <c r="H793" s="91"/>
      <c r="I793" s="91"/>
      <c r="J793" s="91"/>
      <c r="K793" s="91"/>
      <c r="L793" s="91"/>
    </row>
    <row r="794" spans="1:12" s="7" customFormat="1" ht="49.5" x14ac:dyDescent="0.25">
      <c r="A794" s="90"/>
      <c r="B794" s="90"/>
      <c r="C794" s="91"/>
      <c r="D794" s="91"/>
      <c r="E794" s="92" t="s">
        <v>14</v>
      </c>
      <c r="F794" s="93">
        <f>F239+F409+F556+F748+F790</f>
        <v>29089214.629999999</v>
      </c>
      <c r="G794" s="93">
        <f>G239+G409+G556+G748+G790</f>
        <v>29089214.41</v>
      </c>
      <c r="H794" s="91"/>
      <c r="I794" s="91"/>
      <c r="J794" s="91"/>
      <c r="K794" s="91"/>
      <c r="L794" s="91"/>
    </row>
    <row r="795" spans="1:12" s="7" customFormat="1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</row>
    <row r="796" spans="1:12" s="7" customFormat="1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</row>
    <row r="797" spans="1:12" s="7" customFormat="1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</row>
    <row r="798" spans="1:12" s="7" customFormat="1" ht="18.75" x14ac:dyDescent="0.3">
      <c r="A798" s="11"/>
      <c r="B798" s="94" t="s">
        <v>407</v>
      </c>
      <c r="C798" s="94"/>
      <c r="D798" s="94"/>
      <c r="E798" s="94"/>
      <c r="F798" s="95"/>
      <c r="G798" s="95"/>
      <c r="H798" s="96" t="s">
        <v>408</v>
      </c>
      <c r="I798" s="11"/>
      <c r="J798" s="11"/>
      <c r="K798" s="11"/>
      <c r="L798" s="11"/>
    </row>
    <row r="799" spans="1:12" s="7" customFormat="1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</row>
    <row r="800" spans="1:12" s="7" customFormat="1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</row>
    <row r="801" spans="1:12" s="7" customFormat="1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</row>
    <row r="802" spans="1:12" s="7" customFormat="1" ht="18.75" x14ac:dyDescent="0.3">
      <c r="A802" s="11"/>
      <c r="B802" s="94" t="s">
        <v>409</v>
      </c>
      <c r="C802" s="94"/>
      <c r="D802" s="94"/>
      <c r="E802" s="94"/>
      <c r="F802" s="95"/>
      <c r="G802" s="95"/>
      <c r="H802" s="96" t="s">
        <v>410</v>
      </c>
      <c r="I802" s="11"/>
      <c r="J802" s="11"/>
      <c r="K802" s="11"/>
      <c r="L802" s="11"/>
    </row>
    <row r="803" spans="1:12" s="7" customFormat="1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</row>
    <row r="804" spans="1:12" s="7" customFormat="1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</row>
    <row r="805" spans="1:12" s="7" customFormat="1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</row>
    <row r="806" spans="1:12" s="7" customFormat="1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</row>
    <row r="807" spans="1:12" s="7" customFormat="1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</row>
    <row r="808" spans="1:12" s="7" customFormat="1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</row>
    <row r="809" spans="1:12" s="7" customFormat="1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</row>
    <row r="810" spans="1:12" s="7" customFormat="1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</row>
    <row r="811" spans="1:12" s="7" customFormat="1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</row>
    <row r="812" spans="1:12" s="7" customFormat="1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</row>
    <row r="813" spans="1:12" s="7" customFormat="1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</row>
    <row r="814" spans="1:12" s="7" customFormat="1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</row>
    <row r="815" spans="1:12" s="7" customFormat="1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</row>
    <row r="816" spans="1:12" s="7" customFormat="1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</row>
    <row r="817" spans="1:12" s="7" customFormat="1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</row>
    <row r="818" spans="1:12" s="7" customFormat="1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</row>
    <row r="819" spans="1:12" s="7" customFormat="1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</row>
    <row r="820" spans="1:12" s="7" customFormat="1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</row>
    <row r="821" spans="1:12" s="7" customFormat="1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</row>
    <row r="822" spans="1:12" s="7" customFormat="1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</row>
    <row r="823" spans="1:12" s="7" customFormat="1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</row>
    <row r="824" spans="1:12" s="7" customFormat="1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</row>
    <row r="825" spans="1:12" s="7" customFormat="1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</row>
    <row r="826" spans="1:12" s="7" customFormat="1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</row>
    <row r="827" spans="1:12" s="7" customFormat="1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</row>
    <row r="828" spans="1:12" s="7" customFormat="1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</row>
    <row r="829" spans="1:12" s="7" customFormat="1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</row>
    <row r="830" spans="1:12" s="7" customFormat="1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</row>
    <row r="831" spans="1:12" s="7" customFormat="1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</row>
    <row r="832" spans="1:12" s="7" customFormat="1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</row>
    <row r="833" spans="1:12" s="7" customFormat="1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</row>
    <row r="834" spans="1:12" s="7" customFormat="1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</row>
    <row r="835" spans="1:12" s="7" customFormat="1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</row>
    <row r="836" spans="1:12" s="7" customFormat="1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</row>
    <row r="837" spans="1:12" s="7" customFormat="1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</row>
    <row r="838" spans="1:12" s="7" customFormat="1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</row>
    <row r="839" spans="1:12" s="7" customFormat="1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</row>
    <row r="840" spans="1:12" s="7" customFormat="1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</row>
    <row r="841" spans="1:12" s="7" customFormat="1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</row>
    <row r="842" spans="1:12" s="7" customFormat="1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</row>
    <row r="843" spans="1:12" s="7" customFormat="1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</row>
    <row r="844" spans="1:12" s="7" customFormat="1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</row>
    <row r="845" spans="1:12" s="7" customFormat="1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</row>
    <row r="846" spans="1:12" s="7" customFormat="1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</row>
    <row r="847" spans="1:12" s="7" customFormat="1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</row>
    <row r="848" spans="1:12" s="7" customFormat="1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</row>
    <row r="849" spans="1:12" s="7" customFormat="1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</row>
    <row r="850" spans="1:12" s="7" customFormat="1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</row>
    <row r="851" spans="1:12" s="7" customFormat="1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</row>
    <row r="852" spans="1:12" s="7" customFormat="1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</row>
    <row r="853" spans="1:12" s="7" customFormat="1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</row>
    <row r="854" spans="1:12" s="7" customFormat="1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</row>
    <row r="855" spans="1:12" s="7" customFormat="1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</row>
    <row r="856" spans="1:12" s="7" customFormat="1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</row>
    <row r="857" spans="1:12" s="7" customFormat="1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</row>
    <row r="858" spans="1:12" s="7" customFormat="1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</row>
    <row r="859" spans="1:12" s="7" customFormat="1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</row>
    <row r="860" spans="1:12" s="7" customFormat="1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</row>
    <row r="861" spans="1:12" s="7" customFormat="1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</row>
    <row r="862" spans="1:12" s="7" customFormat="1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</row>
    <row r="863" spans="1:12" s="7" customFormat="1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</row>
    <row r="864" spans="1:12" s="7" customFormat="1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</row>
    <row r="865" spans="1:12" s="7" customFormat="1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</row>
    <row r="866" spans="1:12" s="7" customFormat="1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</row>
    <row r="867" spans="1:12" s="7" customFormat="1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</row>
    <row r="868" spans="1:12" s="7" customFormat="1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</row>
    <row r="869" spans="1:12" s="7" customFormat="1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</row>
    <row r="870" spans="1:12" s="7" customFormat="1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</row>
    <row r="871" spans="1:12" s="7" customFormat="1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</row>
    <row r="872" spans="1:12" s="7" customFormat="1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</row>
    <row r="873" spans="1:12" s="7" customFormat="1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</row>
    <row r="874" spans="1:12" s="7" customFormat="1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</row>
    <row r="875" spans="1:12" s="7" customFormat="1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</row>
    <row r="876" spans="1:12" s="7" customFormat="1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</row>
    <row r="877" spans="1:12" s="7" customFormat="1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</row>
    <row r="878" spans="1:12" s="7" customFormat="1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</row>
    <row r="879" spans="1:12" s="7" customFormat="1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</row>
    <row r="880" spans="1:12" s="7" customFormat="1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</row>
    <row r="881" spans="1:12" s="7" customFormat="1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</row>
    <row r="882" spans="1:12" s="7" customFormat="1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</row>
    <row r="883" spans="1:12" s="7" customFormat="1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</row>
    <row r="884" spans="1:12" s="7" customFormat="1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</row>
    <row r="885" spans="1:12" s="7" customFormat="1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</row>
    <row r="886" spans="1:12" s="7" customFormat="1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</row>
    <row r="887" spans="1:12" s="7" customFormat="1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</row>
    <row r="888" spans="1:12" s="7" customFormat="1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</row>
    <row r="889" spans="1:12" s="7" customFormat="1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</row>
    <row r="890" spans="1:12" s="7" customFormat="1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</row>
    <row r="891" spans="1:12" s="7" customFormat="1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</row>
    <row r="892" spans="1:12" s="7" customFormat="1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</row>
    <row r="893" spans="1:12" s="7" customFormat="1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</row>
    <row r="894" spans="1:12" s="7" customFormat="1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</row>
    <row r="895" spans="1:12" s="7" customFormat="1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</row>
    <row r="896" spans="1:12" s="7" customFormat="1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</row>
    <row r="897" spans="1:12" s="7" customFormat="1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</row>
    <row r="898" spans="1:12" s="7" customFormat="1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</row>
    <row r="899" spans="1:12" s="7" customFormat="1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</row>
    <row r="900" spans="1:12" s="7" customFormat="1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</row>
    <row r="901" spans="1:12" s="7" customFormat="1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</row>
    <row r="902" spans="1:12" s="7" customFormat="1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</row>
    <row r="903" spans="1:12" s="7" customFormat="1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</row>
    <row r="904" spans="1:12" s="7" customFormat="1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</row>
    <row r="905" spans="1:12" s="7" customFormat="1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</row>
    <row r="906" spans="1:12" s="7" customFormat="1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</row>
    <row r="907" spans="1:12" s="7" customFormat="1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</row>
    <row r="908" spans="1:12" s="7" customFormat="1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</row>
    <row r="909" spans="1:12" s="7" customFormat="1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</row>
    <row r="910" spans="1:12" s="7" customFormat="1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</row>
    <row r="911" spans="1:12" s="7" customFormat="1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</row>
    <row r="912" spans="1:12" s="7" customFormat="1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</row>
    <row r="913" spans="1:12" s="7" customFormat="1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</row>
    <row r="914" spans="1:12" s="7" customFormat="1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</row>
    <row r="915" spans="1:12" s="7" customFormat="1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</row>
    <row r="916" spans="1:12" s="7" customFormat="1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</row>
    <row r="917" spans="1:12" s="7" customFormat="1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</row>
    <row r="918" spans="1:12" s="7" customFormat="1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</row>
    <row r="919" spans="1:12" s="7" customFormat="1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</row>
    <row r="920" spans="1:12" s="7" customFormat="1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</row>
    <row r="921" spans="1:12" s="7" customFormat="1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</row>
    <row r="922" spans="1:12" s="7" customFormat="1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</row>
    <row r="923" spans="1:12" s="7" customFormat="1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</row>
    <row r="924" spans="1:12" s="7" customFormat="1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</row>
    <row r="925" spans="1:12" s="7" customFormat="1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</row>
    <row r="926" spans="1:12" s="7" customFormat="1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</row>
    <row r="927" spans="1:12" s="7" customFormat="1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</row>
    <row r="928" spans="1:12" s="7" customFormat="1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</row>
    <row r="929" spans="1:12" s="7" customFormat="1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</row>
    <row r="930" spans="1:12" s="7" customFormat="1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</row>
    <row r="931" spans="1:12" s="7" customFormat="1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</row>
    <row r="932" spans="1:12" s="7" customFormat="1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</row>
    <row r="933" spans="1:12" s="7" customFormat="1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</row>
    <row r="934" spans="1:12" s="7" customFormat="1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</row>
    <row r="935" spans="1:12" s="7" customFormat="1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</row>
    <row r="936" spans="1:12" s="7" customFormat="1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</row>
    <row r="937" spans="1:12" s="7" customFormat="1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</row>
    <row r="938" spans="1:12" s="7" customFormat="1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</row>
    <row r="939" spans="1:12" s="7" customFormat="1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</row>
    <row r="940" spans="1:12" s="7" customFormat="1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</row>
    <row r="941" spans="1:12" s="7" customFormat="1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</row>
    <row r="942" spans="1:12" s="7" customFormat="1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</row>
    <row r="943" spans="1:12" s="7" customFormat="1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</row>
    <row r="944" spans="1:12" s="7" customFormat="1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</row>
    <row r="945" spans="1:12" s="7" customFormat="1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</row>
    <row r="946" spans="1:12" s="7" customFormat="1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</row>
    <row r="947" spans="1:12" s="7" customFormat="1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</row>
    <row r="948" spans="1:12" s="7" customFormat="1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</row>
    <row r="949" spans="1:12" s="7" customFormat="1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</row>
    <row r="950" spans="1:12" s="7" customFormat="1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</row>
    <row r="951" spans="1:12" s="7" customFormat="1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</row>
    <row r="952" spans="1:12" s="7" customFormat="1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</row>
    <row r="953" spans="1:12" s="7" customFormat="1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</row>
    <row r="954" spans="1:12" s="7" customFormat="1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</row>
    <row r="955" spans="1:12" s="7" customFormat="1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</row>
    <row r="956" spans="1:12" s="7" customFormat="1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</row>
    <row r="957" spans="1:12" s="7" customFormat="1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</row>
    <row r="958" spans="1:12" s="7" customFormat="1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</row>
    <row r="959" spans="1:12" s="7" customFormat="1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</row>
    <row r="960" spans="1:12" s="7" customFormat="1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</row>
    <row r="961" spans="1:12" s="7" customFormat="1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</row>
    <row r="962" spans="1:12" s="7" customFormat="1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</row>
    <row r="963" spans="1:12" s="7" customFormat="1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</row>
    <row r="964" spans="1:12" s="7" customFormat="1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</row>
    <row r="965" spans="1:12" s="7" customFormat="1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</row>
    <row r="966" spans="1:12" s="7" customFormat="1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</row>
    <row r="967" spans="1:12" s="7" customFormat="1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</row>
    <row r="968" spans="1:12" s="7" customFormat="1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</row>
    <row r="969" spans="1:12" s="7" customFormat="1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</row>
    <row r="970" spans="1:12" s="7" customFormat="1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</row>
    <row r="971" spans="1:12" s="7" customFormat="1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</row>
    <row r="972" spans="1:12" s="7" customFormat="1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</row>
    <row r="973" spans="1:12" s="7" customFormat="1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</row>
    <row r="974" spans="1:12" s="7" customFormat="1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</row>
    <row r="975" spans="1:12" s="7" customFormat="1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</row>
    <row r="976" spans="1:12" s="7" customFormat="1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</row>
    <row r="977" spans="1:12" s="7" customFormat="1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</row>
    <row r="978" spans="1:12" s="7" customFormat="1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</row>
    <row r="979" spans="1:12" s="7" customFormat="1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</row>
    <row r="980" spans="1:12" s="7" customFormat="1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</row>
    <row r="981" spans="1:12" s="7" customFormat="1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</row>
    <row r="982" spans="1:12" s="7" customFormat="1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</row>
    <row r="983" spans="1:12" s="7" customFormat="1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</row>
    <row r="984" spans="1:12" s="7" customFormat="1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</row>
    <row r="985" spans="1:12" s="7" customFormat="1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</row>
    <row r="986" spans="1:12" s="7" customFormat="1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</row>
    <row r="987" spans="1:12" s="7" customFormat="1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</row>
    <row r="988" spans="1:12" s="7" customFormat="1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</row>
    <row r="989" spans="1:12" s="7" customFormat="1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</row>
    <row r="990" spans="1:12" s="7" customFormat="1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</row>
    <row r="991" spans="1:12" s="7" customFormat="1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</row>
    <row r="992" spans="1:12" s="7" customFormat="1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</row>
    <row r="993" spans="1:12" s="7" customFormat="1" x14ac:dyDescent="0.2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</row>
    <row r="994" spans="1:12" s="7" customFormat="1" x14ac:dyDescent="0.2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</row>
    <row r="995" spans="1:12" s="7" customFormat="1" x14ac:dyDescent="0.2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</row>
    <row r="996" spans="1:12" s="7" customFormat="1" x14ac:dyDescent="0.2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</row>
    <row r="997" spans="1:12" s="7" customFormat="1" x14ac:dyDescent="0.2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</row>
    <row r="998" spans="1:12" s="7" customFormat="1" x14ac:dyDescent="0.2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</row>
    <row r="999" spans="1:12" s="7" customFormat="1" x14ac:dyDescent="0.2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</row>
    <row r="1000" spans="1:12" s="7" customFormat="1" x14ac:dyDescent="0.2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</row>
    <row r="1001" spans="1:12" s="7" customFormat="1" x14ac:dyDescent="0.2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</row>
    <row r="1002" spans="1:12" s="7" customFormat="1" x14ac:dyDescent="0.2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</row>
    <row r="1003" spans="1:12" s="7" customFormat="1" x14ac:dyDescent="0.2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</row>
    <row r="1004" spans="1:12" s="7" customFormat="1" x14ac:dyDescent="0.2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</row>
    <row r="1005" spans="1:12" s="7" customFormat="1" x14ac:dyDescent="0.2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</row>
    <row r="1006" spans="1:12" s="7" customFormat="1" x14ac:dyDescent="0.2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</row>
    <row r="1007" spans="1:12" s="7" customFormat="1" x14ac:dyDescent="0.2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</row>
    <row r="1008" spans="1:12" s="7" customFormat="1" x14ac:dyDescent="0.2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</row>
    <row r="1009" spans="1:12" s="7" customFormat="1" x14ac:dyDescent="0.2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</row>
    <row r="1010" spans="1:12" s="7" customFormat="1" x14ac:dyDescent="0.2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</row>
    <row r="1011" spans="1:12" s="7" customFormat="1" x14ac:dyDescent="0.2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</row>
    <row r="1012" spans="1:12" s="7" customFormat="1" x14ac:dyDescent="0.2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</row>
    <row r="1013" spans="1:12" s="7" customFormat="1" x14ac:dyDescent="0.2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</row>
    <row r="1014" spans="1:12" s="7" customFormat="1" x14ac:dyDescent="0.2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</row>
    <row r="1015" spans="1:12" s="7" customFormat="1" x14ac:dyDescent="0.2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</row>
    <row r="1016" spans="1:12" s="7" customFormat="1" x14ac:dyDescent="0.2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</row>
    <row r="1017" spans="1:12" s="7" customFormat="1" x14ac:dyDescent="0.2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</row>
    <row r="1018" spans="1:12" s="7" customFormat="1" x14ac:dyDescent="0.2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</row>
    <row r="1019" spans="1:12" s="7" customFormat="1" x14ac:dyDescent="0.2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</row>
    <row r="1020" spans="1:12" s="7" customFormat="1" x14ac:dyDescent="0.2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</row>
    <row r="1021" spans="1:12" s="7" customFormat="1" x14ac:dyDescent="0.2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</row>
    <row r="1022" spans="1:12" s="7" customFormat="1" x14ac:dyDescent="0.2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</row>
    <row r="1023" spans="1:12" s="7" customFormat="1" x14ac:dyDescent="0.2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</row>
    <row r="1024" spans="1:12" s="7" customFormat="1" x14ac:dyDescent="0.2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</row>
    <row r="1025" spans="1:12" s="7" customFormat="1" x14ac:dyDescent="0.2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</row>
    <row r="1026" spans="1:12" s="7" customFormat="1" x14ac:dyDescent="0.2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</row>
    <row r="1027" spans="1:12" s="7" customFormat="1" x14ac:dyDescent="0.2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</row>
    <row r="1028" spans="1:12" s="7" customFormat="1" x14ac:dyDescent="0.2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</row>
    <row r="1029" spans="1:12" s="7" customFormat="1" x14ac:dyDescent="0.2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</row>
    <row r="1030" spans="1:12" s="7" customFormat="1" x14ac:dyDescent="0.2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</row>
    <row r="1031" spans="1:12" s="7" customFormat="1" x14ac:dyDescent="0.2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</row>
    <row r="1032" spans="1:12" s="7" customFormat="1" x14ac:dyDescent="0.2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</row>
    <row r="1033" spans="1:12" s="7" customFormat="1" x14ac:dyDescent="0.2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</row>
    <row r="1034" spans="1:12" s="7" customFormat="1" x14ac:dyDescent="0.2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</row>
    <row r="1035" spans="1:12" s="7" customFormat="1" x14ac:dyDescent="0.2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</row>
    <row r="1036" spans="1:12" s="7" customFormat="1" x14ac:dyDescent="0.2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</row>
    <row r="1037" spans="1:12" s="7" customFormat="1" x14ac:dyDescent="0.2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</row>
    <row r="1038" spans="1:12" s="7" customFormat="1" x14ac:dyDescent="0.2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</row>
    <row r="1039" spans="1:12" s="7" customFormat="1" x14ac:dyDescent="0.2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</row>
    <row r="1040" spans="1:12" s="7" customFormat="1" x14ac:dyDescent="0.2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</row>
    <row r="1041" spans="1:12" s="7" customFormat="1" x14ac:dyDescent="0.2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</row>
    <row r="1042" spans="1:12" s="7" customFormat="1" x14ac:dyDescent="0.2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</row>
    <row r="1043" spans="1:12" s="7" customFormat="1" x14ac:dyDescent="0.2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</row>
    <row r="1044" spans="1:12" s="7" customFormat="1" x14ac:dyDescent="0.2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</row>
    <row r="1045" spans="1:12" s="7" customFormat="1" x14ac:dyDescent="0.2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</row>
    <row r="1046" spans="1:12" s="7" customFormat="1" x14ac:dyDescent="0.2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</row>
    <row r="1047" spans="1:12" s="7" customFormat="1" x14ac:dyDescent="0.2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</row>
    <row r="1048" spans="1:12" s="7" customFormat="1" x14ac:dyDescent="0.2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</row>
    <row r="1049" spans="1:12" s="7" customFormat="1" x14ac:dyDescent="0.2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</row>
    <row r="1050" spans="1:12" s="7" customFormat="1" x14ac:dyDescent="0.2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</row>
    <row r="1051" spans="1:12" s="7" customFormat="1" x14ac:dyDescent="0.2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</row>
    <row r="1052" spans="1:12" s="7" customFormat="1" x14ac:dyDescent="0.2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</row>
    <row r="1053" spans="1:12" s="7" customFormat="1" x14ac:dyDescent="0.2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</row>
    <row r="1054" spans="1:12" s="7" customFormat="1" x14ac:dyDescent="0.2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</row>
    <row r="1055" spans="1:12" s="7" customFormat="1" x14ac:dyDescent="0.2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</row>
    <row r="1056" spans="1:12" s="7" customFormat="1" x14ac:dyDescent="0.2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</row>
    <row r="1057" spans="1:12" s="7" customFormat="1" x14ac:dyDescent="0.2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</row>
    <row r="1058" spans="1:12" s="7" customFormat="1" x14ac:dyDescent="0.2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</row>
    <row r="1059" spans="1:12" s="7" customFormat="1" x14ac:dyDescent="0.2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</row>
    <row r="1060" spans="1:12" s="7" customFormat="1" x14ac:dyDescent="0.2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</row>
    <row r="1061" spans="1:12" s="7" customFormat="1" x14ac:dyDescent="0.2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</row>
    <row r="1062" spans="1:12" s="7" customFormat="1" x14ac:dyDescent="0.2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</row>
    <row r="1063" spans="1:12" s="7" customFormat="1" x14ac:dyDescent="0.2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</row>
    <row r="1064" spans="1:12" s="7" customFormat="1" x14ac:dyDescent="0.2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</row>
    <row r="1065" spans="1:12" s="7" customFormat="1" x14ac:dyDescent="0.2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</row>
    <row r="1066" spans="1:12" s="7" customFormat="1" x14ac:dyDescent="0.2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</row>
    <row r="1067" spans="1:12" s="7" customFormat="1" x14ac:dyDescent="0.2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</row>
    <row r="1068" spans="1:12" s="7" customFormat="1" x14ac:dyDescent="0.2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</row>
    <row r="1069" spans="1:12" s="7" customFormat="1" x14ac:dyDescent="0.2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</row>
    <row r="1070" spans="1:12" s="7" customFormat="1" x14ac:dyDescent="0.2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</row>
    <row r="1071" spans="1:12" s="7" customFormat="1" x14ac:dyDescent="0.2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</row>
    <row r="1072" spans="1:12" s="7" customFormat="1" x14ac:dyDescent="0.2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</row>
    <row r="1073" spans="1:12" s="7" customFormat="1" x14ac:dyDescent="0.2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</row>
    <row r="1074" spans="1:12" s="7" customFormat="1" x14ac:dyDescent="0.2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</row>
    <row r="1075" spans="1:12" s="7" customFormat="1" x14ac:dyDescent="0.2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</row>
    <row r="1076" spans="1:12" s="7" customFormat="1" x14ac:dyDescent="0.2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</row>
    <row r="1077" spans="1:12" s="7" customFormat="1" x14ac:dyDescent="0.2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</row>
    <row r="1078" spans="1:12" s="7" customFormat="1" x14ac:dyDescent="0.2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</row>
    <row r="1079" spans="1:12" s="7" customFormat="1" x14ac:dyDescent="0.2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</row>
    <row r="1080" spans="1:12" s="7" customFormat="1" x14ac:dyDescent="0.2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</row>
    <row r="1081" spans="1:12" s="7" customFormat="1" x14ac:dyDescent="0.2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</row>
    <row r="1082" spans="1:12" s="1" customFormat="1" x14ac:dyDescent="0.25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</row>
    <row r="1083" spans="1:12" s="1" customFormat="1" x14ac:dyDescent="0.25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</row>
    <row r="1084" spans="1:12" s="1" customFormat="1" x14ac:dyDescent="0.25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</row>
    <row r="1085" spans="1:12" s="1" customFormat="1" x14ac:dyDescent="0.25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</row>
    <row r="1086" spans="1:12" s="1" customFormat="1" x14ac:dyDescent="0.25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</row>
    <row r="1087" spans="1:12" s="1" customFormat="1" x14ac:dyDescent="0.25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</row>
  </sheetData>
  <mergeCells count="1861">
    <mergeCell ref="B307:B310"/>
    <mergeCell ref="H387:H390"/>
    <mergeCell ref="J293:J296"/>
    <mergeCell ref="K307:K310"/>
    <mergeCell ref="I328:I329"/>
    <mergeCell ref="J328:J329"/>
    <mergeCell ref="K328:K329"/>
    <mergeCell ref="J330:J333"/>
    <mergeCell ref="A348:A351"/>
    <mergeCell ref="B325:B327"/>
    <mergeCell ref="D341:D343"/>
    <mergeCell ref="H341:H343"/>
    <mergeCell ref="I341:I343"/>
    <mergeCell ref="J341:J343"/>
    <mergeCell ref="K341:K343"/>
    <mergeCell ref="L341:L343"/>
    <mergeCell ref="K344:K347"/>
    <mergeCell ref="L281:L284"/>
    <mergeCell ref="A285:A288"/>
    <mergeCell ref="B285:B288"/>
    <mergeCell ref="C285:C288"/>
    <mergeCell ref="D285:D288"/>
    <mergeCell ref="H285:H288"/>
    <mergeCell ref="I285:I288"/>
    <mergeCell ref="J285:J288"/>
    <mergeCell ref="K285:K288"/>
    <mergeCell ref="L285:L288"/>
    <mergeCell ref="H293:H296"/>
    <mergeCell ref="H307:H310"/>
    <mergeCell ref="H297:H300"/>
    <mergeCell ref="D331:D333"/>
    <mergeCell ref="D337:D340"/>
    <mergeCell ref="H344:H347"/>
    <mergeCell ref="I367:I369"/>
    <mergeCell ref="C307:C310"/>
    <mergeCell ref="C311:C313"/>
    <mergeCell ref="A304:A306"/>
    <mergeCell ref="K293:K296"/>
    <mergeCell ref="L325:L327"/>
    <mergeCell ref="K337:K340"/>
    <mergeCell ref="C391:C393"/>
    <mergeCell ref="D391:D393"/>
    <mergeCell ref="H391:H393"/>
    <mergeCell ref="I391:I393"/>
    <mergeCell ref="J391:J393"/>
    <mergeCell ref="K391:K393"/>
    <mergeCell ref="L391:L393"/>
    <mergeCell ref="B314:B316"/>
    <mergeCell ref="C314:C316"/>
    <mergeCell ref="D314:D316"/>
    <mergeCell ref="H314:H316"/>
    <mergeCell ref="I314:I316"/>
    <mergeCell ref="J314:J316"/>
    <mergeCell ref="K314:K316"/>
    <mergeCell ref="L314:L316"/>
    <mergeCell ref="J356:J363"/>
    <mergeCell ref="K356:K363"/>
    <mergeCell ref="L356:L363"/>
    <mergeCell ref="H334:H336"/>
    <mergeCell ref="H337:H340"/>
    <mergeCell ref="C331:C333"/>
    <mergeCell ref="C321:C324"/>
    <mergeCell ref="L293:L296"/>
    <mergeCell ref="K317:K320"/>
    <mergeCell ref="K348:K351"/>
    <mergeCell ref="J367:J369"/>
    <mergeCell ref="A3:L3"/>
    <mergeCell ref="A7:L7"/>
    <mergeCell ref="A9:L9"/>
    <mergeCell ref="A11:A15"/>
    <mergeCell ref="B11:B15"/>
    <mergeCell ref="C11:G11"/>
    <mergeCell ref="K301:K306"/>
    <mergeCell ref="J289:J292"/>
    <mergeCell ref="J317:J320"/>
    <mergeCell ref="C402:C405"/>
    <mergeCell ref="A311:A313"/>
    <mergeCell ref="B311:B313"/>
    <mergeCell ref="J344:J347"/>
    <mergeCell ref="A325:A327"/>
    <mergeCell ref="B402:B405"/>
    <mergeCell ref="C398:C401"/>
    <mergeCell ref="A378:A380"/>
    <mergeCell ref="D378:D380"/>
    <mergeCell ref="B384:B386"/>
    <mergeCell ref="H328:H329"/>
    <mergeCell ref="H220:H223"/>
    <mergeCell ref="I220:I223"/>
    <mergeCell ref="J220:J223"/>
    <mergeCell ref="K220:K223"/>
    <mergeCell ref="L220:L223"/>
    <mergeCell ref="L334:L336"/>
    <mergeCell ref="H381:H383"/>
    <mergeCell ref="I381:I383"/>
    <mergeCell ref="J268:J274"/>
    <mergeCell ref="K268:K274"/>
    <mergeCell ref="H367:H369"/>
    <mergeCell ref="L307:L310"/>
    <mergeCell ref="J77:J80"/>
    <mergeCell ref="K77:K80"/>
    <mergeCell ref="L77:L80"/>
    <mergeCell ref="K116:K118"/>
    <mergeCell ref="K197:K199"/>
    <mergeCell ref="K143:K145"/>
    <mergeCell ref="K321:K324"/>
    <mergeCell ref="J398:J401"/>
    <mergeCell ref="J406:J409"/>
    <mergeCell ref="J374:J377"/>
    <mergeCell ref="L330:L333"/>
    <mergeCell ref="L321:L324"/>
    <mergeCell ref="L381:L383"/>
    <mergeCell ref="L384:L386"/>
    <mergeCell ref="L364:L366"/>
    <mergeCell ref="L311:L313"/>
    <mergeCell ref="J348:J351"/>
    <mergeCell ref="K245:K247"/>
    <mergeCell ref="L107:L109"/>
    <mergeCell ref="J173:J175"/>
    <mergeCell ref="L191:L193"/>
    <mergeCell ref="L204:L207"/>
    <mergeCell ref="K224:K227"/>
    <mergeCell ref="J212:J215"/>
    <mergeCell ref="L268:L274"/>
    <mergeCell ref="L344:L347"/>
    <mergeCell ref="L236:L239"/>
    <mergeCell ref="J257:J259"/>
    <mergeCell ref="L260:L263"/>
    <mergeCell ref="L275:L280"/>
    <mergeCell ref="L155:L157"/>
    <mergeCell ref="A508:A510"/>
    <mergeCell ref="J260:J263"/>
    <mergeCell ref="J208:J211"/>
    <mergeCell ref="J232:J235"/>
    <mergeCell ref="L228:L231"/>
    <mergeCell ref="L254:L256"/>
    <mergeCell ref="I281:I284"/>
    <mergeCell ref="J281:J284"/>
    <mergeCell ref="L337:L340"/>
    <mergeCell ref="K334:K336"/>
    <mergeCell ref="K182:K184"/>
    <mergeCell ref="J325:J327"/>
    <mergeCell ref="L317:L320"/>
    <mergeCell ref="L242:L244"/>
    <mergeCell ref="K325:K327"/>
    <mergeCell ref="I334:I336"/>
    <mergeCell ref="K289:K292"/>
    <mergeCell ref="I293:I296"/>
    <mergeCell ref="L216:L219"/>
    <mergeCell ref="L224:L227"/>
    <mergeCell ref="L188:L190"/>
    <mergeCell ref="I191:I193"/>
    <mergeCell ref="I185:I187"/>
    <mergeCell ref="J334:J336"/>
    <mergeCell ref="J337:J340"/>
    <mergeCell ref="J307:J310"/>
    <mergeCell ref="I307:I310"/>
    <mergeCell ref="L248:L250"/>
    <mergeCell ref="L245:L247"/>
    <mergeCell ref="L297:L300"/>
    <mergeCell ref="K264:K267"/>
    <mergeCell ref="K257:K259"/>
    <mergeCell ref="L755:L758"/>
    <mergeCell ref="J763:J766"/>
    <mergeCell ref="J775:J778"/>
    <mergeCell ref="H583:H585"/>
    <mergeCell ref="C717:C720"/>
    <mergeCell ref="A725:A728"/>
    <mergeCell ref="H713:H716"/>
    <mergeCell ref="B729:B732"/>
    <mergeCell ref="A721:A724"/>
    <mergeCell ref="B733:B736"/>
    <mergeCell ref="A685:A688"/>
    <mergeCell ref="B685:B688"/>
    <mergeCell ref="C613:C615"/>
    <mergeCell ref="A701:A704"/>
    <mergeCell ref="I641:I648"/>
    <mergeCell ref="K745:K748"/>
    <mergeCell ref="H705:H712"/>
    <mergeCell ref="C701:C704"/>
    <mergeCell ref="A633:A636"/>
    <mergeCell ref="A641:A644"/>
    <mergeCell ref="B598:D600"/>
    <mergeCell ref="D613:D615"/>
    <mergeCell ref="J767:J770"/>
    <mergeCell ref="K767:K770"/>
    <mergeCell ref="I767:I770"/>
    <mergeCell ref="J745:J748"/>
    <mergeCell ref="K759:K762"/>
    <mergeCell ref="I755:I758"/>
    <mergeCell ref="L185:L187"/>
    <mergeCell ref="J771:J774"/>
    <mergeCell ref="H763:H766"/>
    <mergeCell ref="H771:H774"/>
    <mergeCell ref="D767:D770"/>
    <mergeCell ref="I771:I774"/>
    <mergeCell ref="A763:A766"/>
    <mergeCell ref="K330:K333"/>
    <mergeCell ref="I415:I417"/>
    <mergeCell ref="I424:I426"/>
    <mergeCell ref="K442:K444"/>
    <mergeCell ref="K657:K664"/>
    <mergeCell ref="K469:K471"/>
    <mergeCell ref="K475:K477"/>
    <mergeCell ref="A729:A732"/>
    <mergeCell ref="K705:K712"/>
    <mergeCell ref="D717:D720"/>
    <mergeCell ref="D657:D660"/>
    <mergeCell ref="B677:B680"/>
    <mergeCell ref="J759:J762"/>
    <mergeCell ref="B633:D636"/>
    <mergeCell ref="B649:D652"/>
    <mergeCell ref="B697:D700"/>
    <mergeCell ref="B592:B594"/>
    <mergeCell ref="B589:B591"/>
    <mergeCell ref="L481:L483"/>
    <mergeCell ref="J779:J782"/>
    <mergeCell ref="D783:D786"/>
    <mergeCell ref="H783:H786"/>
    <mergeCell ref="J783:J786"/>
    <mergeCell ref="H787:H790"/>
    <mergeCell ref="B779:B782"/>
    <mergeCell ref="C779:C782"/>
    <mergeCell ref="D779:D782"/>
    <mergeCell ref="H779:H782"/>
    <mergeCell ref="I775:I778"/>
    <mergeCell ref="J787:J790"/>
    <mergeCell ref="K787:K790"/>
    <mergeCell ref="A779:A782"/>
    <mergeCell ref="I783:I786"/>
    <mergeCell ref="K783:K786"/>
    <mergeCell ref="A771:A774"/>
    <mergeCell ref="B771:B774"/>
    <mergeCell ref="K779:K782"/>
    <mergeCell ref="H775:H778"/>
    <mergeCell ref="B775:D778"/>
    <mergeCell ref="A787:B790"/>
    <mergeCell ref="C787:C790"/>
    <mergeCell ref="A767:A770"/>
    <mergeCell ref="B767:B770"/>
    <mergeCell ref="C767:C770"/>
    <mergeCell ref="A759:A762"/>
    <mergeCell ref="C733:C736"/>
    <mergeCell ref="C745:C748"/>
    <mergeCell ref="D745:D748"/>
    <mergeCell ref="H745:H748"/>
    <mergeCell ref="C771:C774"/>
    <mergeCell ref="D771:D774"/>
    <mergeCell ref="A751:A754"/>
    <mergeCell ref="H751:H754"/>
    <mergeCell ref="A749:L749"/>
    <mergeCell ref="A750:L750"/>
    <mergeCell ref="B751:D754"/>
    <mergeCell ref="L763:L766"/>
    <mergeCell ref="K755:K758"/>
    <mergeCell ref="I745:I748"/>
    <mergeCell ref="A741:A744"/>
    <mergeCell ref="B741:B744"/>
    <mergeCell ref="C741:C744"/>
    <mergeCell ref="B737:B740"/>
    <mergeCell ref="A755:A758"/>
    <mergeCell ref="B759:B762"/>
    <mergeCell ref="K763:K766"/>
    <mergeCell ref="I787:I790"/>
    <mergeCell ref="A775:A778"/>
    <mergeCell ref="K775:K778"/>
    <mergeCell ref="D787:D790"/>
    <mergeCell ref="I779:I782"/>
    <mergeCell ref="C755:C758"/>
    <mergeCell ref="D755:D758"/>
    <mergeCell ref="H755:H758"/>
    <mergeCell ref="A709:A712"/>
    <mergeCell ref="A745:B748"/>
    <mergeCell ref="B755:B758"/>
    <mergeCell ref="I751:I754"/>
    <mergeCell ref="B717:B720"/>
    <mergeCell ref="I717:I720"/>
    <mergeCell ref="I705:I712"/>
    <mergeCell ref="D759:D762"/>
    <mergeCell ref="H759:H762"/>
    <mergeCell ref="I721:I736"/>
    <mergeCell ref="D741:D744"/>
    <mergeCell ref="B763:D766"/>
    <mergeCell ref="A783:A786"/>
    <mergeCell ref="B783:B786"/>
    <mergeCell ref="C783:C786"/>
    <mergeCell ref="I763:I766"/>
    <mergeCell ref="H767:H770"/>
    <mergeCell ref="I475:I477"/>
    <mergeCell ref="C601:C603"/>
    <mergeCell ref="B448:B450"/>
    <mergeCell ref="B463:B465"/>
    <mergeCell ref="I472:I474"/>
    <mergeCell ref="H460:H462"/>
    <mergeCell ref="A478:A480"/>
    <mergeCell ref="B472:B474"/>
    <mergeCell ref="C562:C564"/>
    <mergeCell ref="A574:A576"/>
    <mergeCell ref="C681:C684"/>
    <mergeCell ref="C661:C664"/>
    <mergeCell ref="D677:D680"/>
    <mergeCell ref="D669:D672"/>
    <mergeCell ref="C759:C762"/>
    <mergeCell ref="A717:A720"/>
    <mergeCell ref="D729:D732"/>
    <mergeCell ref="I759:I762"/>
    <mergeCell ref="I713:I716"/>
    <mergeCell ref="D705:D708"/>
    <mergeCell ref="C725:C728"/>
    <mergeCell ref="A705:A708"/>
    <mergeCell ref="B705:B708"/>
    <mergeCell ref="D721:D724"/>
    <mergeCell ref="D733:D736"/>
    <mergeCell ref="H717:H720"/>
    <mergeCell ref="A713:A716"/>
    <mergeCell ref="C705:C708"/>
    <mergeCell ref="B709:B712"/>
    <mergeCell ref="C737:C740"/>
    <mergeCell ref="C709:C712"/>
    <mergeCell ref="C729:C732"/>
    <mergeCell ref="A733:A736"/>
    <mergeCell ref="A677:A680"/>
    <mergeCell ref="B673:B676"/>
    <mergeCell ref="D709:D712"/>
    <mergeCell ref="C685:C688"/>
    <mergeCell ref="C689:C692"/>
    <mergeCell ref="A697:A700"/>
    <mergeCell ref="B689:B692"/>
    <mergeCell ref="A693:A696"/>
    <mergeCell ref="B713:D716"/>
    <mergeCell ref="H697:H700"/>
    <mergeCell ref="I665:I668"/>
    <mergeCell ref="B693:B696"/>
    <mergeCell ref="B725:B728"/>
    <mergeCell ref="J669:J672"/>
    <mergeCell ref="C547:C549"/>
    <mergeCell ref="D547:D549"/>
    <mergeCell ref="A580:A582"/>
    <mergeCell ref="A577:A579"/>
    <mergeCell ref="B580:B582"/>
    <mergeCell ref="C580:C582"/>
    <mergeCell ref="J721:J736"/>
    <mergeCell ref="I697:I700"/>
    <mergeCell ref="C693:C696"/>
    <mergeCell ref="H595:H597"/>
    <mergeCell ref="J673:J684"/>
    <mergeCell ref="I649:I652"/>
    <mergeCell ref="J633:J636"/>
    <mergeCell ref="A673:A676"/>
    <mergeCell ref="I628:I630"/>
    <mergeCell ref="H586:H588"/>
    <mergeCell ref="I574:I576"/>
    <mergeCell ref="B721:B724"/>
    <mergeCell ref="C721:C724"/>
    <mergeCell ref="A665:A668"/>
    <mergeCell ref="J713:J716"/>
    <mergeCell ref="A661:A664"/>
    <mergeCell ref="A657:A660"/>
    <mergeCell ref="A653:A656"/>
    <mergeCell ref="B661:B664"/>
    <mergeCell ref="B681:B684"/>
    <mergeCell ref="H669:H672"/>
    <mergeCell ref="B669:B672"/>
    <mergeCell ref="B701:B704"/>
    <mergeCell ref="D701:D704"/>
    <mergeCell ref="H701:H704"/>
    <mergeCell ref="J586:J588"/>
    <mergeCell ref="H649:H652"/>
    <mergeCell ref="H673:H684"/>
    <mergeCell ref="I673:I684"/>
    <mergeCell ref="J637:J640"/>
    <mergeCell ref="I637:I640"/>
    <mergeCell ref="J616:J618"/>
    <mergeCell ref="I610:I612"/>
    <mergeCell ref="C595:C597"/>
    <mergeCell ref="I657:I664"/>
    <mergeCell ref="A689:A692"/>
    <mergeCell ref="A645:A648"/>
    <mergeCell ref="D681:D684"/>
    <mergeCell ref="D637:D640"/>
    <mergeCell ref="D661:D664"/>
    <mergeCell ref="C669:C672"/>
    <mergeCell ref="B665:B668"/>
    <mergeCell ref="B657:B660"/>
    <mergeCell ref="I182:I184"/>
    <mergeCell ref="K232:K235"/>
    <mergeCell ref="J216:J219"/>
    <mergeCell ref="J185:J187"/>
    <mergeCell ref="J191:J193"/>
    <mergeCell ref="C245:C247"/>
    <mergeCell ref="B212:D215"/>
    <mergeCell ref="C216:C219"/>
    <mergeCell ref="B228:B231"/>
    <mergeCell ref="A637:A640"/>
    <mergeCell ref="H628:H630"/>
    <mergeCell ref="H604:H606"/>
    <mergeCell ref="D348:D351"/>
    <mergeCell ref="K248:K250"/>
    <mergeCell ref="J498:J501"/>
    <mergeCell ref="J311:J313"/>
    <mergeCell ref="J297:J300"/>
    <mergeCell ref="B478:B480"/>
    <mergeCell ref="A490:A493"/>
    <mergeCell ref="C571:C573"/>
    <mergeCell ref="D595:D597"/>
    <mergeCell ref="B595:B597"/>
    <mergeCell ref="A547:A549"/>
    <mergeCell ref="C490:C493"/>
    <mergeCell ref="A494:A497"/>
    <mergeCell ref="A541:A543"/>
    <mergeCell ref="D565:D567"/>
    <mergeCell ref="D562:D564"/>
    <mergeCell ref="C533:C536"/>
    <mergeCell ref="C520:C522"/>
    <mergeCell ref="C517:C519"/>
    <mergeCell ref="C553:C556"/>
    <mergeCell ref="A170:A172"/>
    <mergeCell ref="L328:L329"/>
    <mergeCell ref="H200:H203"/>
    <mergeCell ref="H176:H178"/>
    <mergeCell ref="H216:H219"/>
    <mergeCell ref="A176:A178"/>
    <mergeCell ref="B170:B172"/>
    <mergeCell ref="I197:I199"/>
    <mergeCell ref="I164:I166"/>
    <mergeCell ref="C167:C169"/>
    <mergeCell ref="K421:K423"/>
    <mergeCell ref="A498:A501"/>
    <mergeCell ref="D494:D497"/>
    <mergeCell ref="H248:H250"/>
    <mergeCell ref="J248:J250"/>
    <mergeCell ref="K242:K244"/>
    <mergeCell ref="I257:I259"/>
    <mergeCell ref="H204:H207"/>
    <mergeCell ref="I224:I227"/>
    <mergeCell ref="J176:J178"/>
    <mergeCell ref="K216:K219"/>
    <mergeCell ref="K208:K211"/>
    <mergeCell ref="J224:J227"/>
    <mergeCell ref="B257:B259"/>
    <mergeCell ref="D248:D250"/>
    <mergeCell ref="H242:H244"/>
    <mergeCell ref="H182:H184"/>
    <mergeCell ref="I194:I196"/>
    <mergeCell ref="H245:H247"/>
    <mergeCell ref="I228:I231"/>
    <mergeCell ref="J182:J184"/>
    <mergeCell ref="H194:H196"/>
    <mergeCell ref="L257:L259"/>
    <mergeCell ref="L398:L401"/>
    <mergeCell ref="L352:L355"/>
    <mergeCell ref="L387:L390"/>
    <mergeCell ref="K352:K355"/>
    <mergeCell ref="J264:J267"/>
    <mergeCell ref="J275:J280"/>
    <mergeCell ref="D328:D330"/>
    <mergeCell ref="D321:D324"/>
    <mergeCell ref="H311:H313"/>
    <mergeCell ref="I311:I313"/>
    <mergeCell ref="J254:J256"/>
    <mergeCell ref="C374:C377"/>
    <mergeCell ref="A314:A316"/>
    <mergeCell ref="A321:A324"/>
    <mergeCell ref="C337:C340"/>
    <mergeCell ref="B364:B366"/>
    <mergeCell ref="C348:C351"/>
    <mergeCell ref="B328:B330"/>
    <mergeCell ref="I260:I263"/>
    <mergeCell ref="A370:A373"/>
    <mergeCell ref="A384:A386"/>
    <mergeCell ref="K394:K397"/>
    <mergeCell ref="H374:H377"/>
    <mergeCell ref="J381:J383"/>
    <mergeCell ref="K381:K383"/>
    <mergeCell ref="H384:H386"/>
    <mergeCell ref="I384:I386"/>
    <mergeCell ref="J384:J386"/>
    <mergeCell ref="K384:K386"/>
    <mergeCell ref="H378:H380"/>
    <mergeCell ref="K311:K313"/>
    <mergeCell ref="J751:J754"/>
    <mergeCell ref="K494:K497"/>
    <mergeCell ref="L486:L489"/>
    <mergeCell ref="L547:L549"/>
    <mergeCell ref="K508:K510"/>
    <mergeCell ref="K439:K441"/>
    <mergeCell ref="K424:K426"/>
    <mergeCell ref="J364:J366"/>
    <mergeCell ref="K445:K447"/>
    <mergeCell ref="L457:L459"/>
    <mergeCell ref="L475:L477"/>
    <mergeCell ref="J463:J465"/>
    <mergeCell ref="K526:K528"/>
    <mergeCell ref="K433:K435"/>
    <mergeCell ref="L436:L438"/>
    <mergeCell ref="K415:K417"/>
    <mergeCell ref="K398:K401"/>
    <mergeCell ref="K406:K409"/>
    <mergeCell ref="L421:L423"/>
    <mergeCell ref="L404:L405"/>
    <mergeCell ref="J439:J441"/>
    <mergeCell ref="J481:J483"/>
    <mergeCell ref="J717:J720"/>
    <mergeCell ref="L418:L420"/>
    <mergeCell ref="K412:K414"/>
    <mergeCell ref="K751:K754"/>
    <mergeCell ref="K478:K480"/>
    <mergeCell ref="K669:K672"/>
    <mergeCell ref="K628:K630"/>
    <mergeCell ref="K653:K656"/>
    <mergeCell ref="K721:K736"/>
    <mergeCell ref="L508:L510"/>
    <mergeCell ref="L705:L712"/>
    <mergeCell ref="L657:L664"/>
    <mergeCell ref="L598:L600"/>
    <mergeCell ref="L553:L556"/>
    <mergeCell ref="L637:L640"/>
    <mergeCell ref="L574:L576"/>
    <mergeCell ref="L533:L536"/>
    <mergeCell ref="K613:K615"/>
    <mergeCell ref="K610:K612"/>
    <mergeCell ref="L616:L618"/>
    <mergeCell ref="L583:L585"/>
    <mergeCell ref="L348:L351"/>
    <mergeCell ref="L394:L397"/>
    <mergeCell ref="K364:K366"/>
    <mergeCell ref="L559:L561"/>
    <mergeCell ref="L571:L573"/>
    <mergeCell ref="L565:L567"/>
    <mergeCell ref="K559:K561"/>
    <mergeCell ref="K553:K556"/>
    <mergeCell ref="K541:K546"/>
    <mergeCell ref="L505:L507"/>
    <mergeCell ref="K505:K507"/>
    <mergeCell ref="K595:K597"/>
    <mergeCell ref="K481:K483"/>
    <mergeCell ref="L445:L447"/>
    <mergeCell ref="L424:L426"/>
    <mergeCell ref="K374:K377"/>
    <mergeCell ref="L378:L380"/>
    <mergeCell ref="L490:L493"/>
    <mergeCell ref="L433:L435"/>
    <mergeCell ref="L430:L432"/>
    <mergeCell ref="K486:K489"/>
    <mergeCell ref="L713:L716"/>
    <mergeCell ref="L604:L606"/>
    <mergeCell ref="L601:L603"/>
    <mergeCell ref="K633:K636"/>
    <mergeCell ref="K402:K403"/>
    <mergeCell ref="K520:K522"/>
    <mergeCell ref="K367:K369"/>
    <mergeCell ref="L367:L369"/>
    <mergeCell ref="L751:L754"/>
    <mergeCell ref="K717:K720"/>
    <mergeCell ref="L415:L417"/>
    <mergeCell ref="J568:J570"/>
    <mergeCell ref="J580:J582"/>
    <mergeCell ref="H641:H648"/>
    <mergeCell ref="L577:L579"/>
    <mergeCell ref="L607:L609"/>
    <mergeCell ref="K601:K603"/>
    <mergeCell ref="L610:L612"/>
    <mergeCell ref="H610:H612"/>
    <mergeCell ref="L580:L582"/>
    <mergeCell ref="H589:H591"/>
    <mergeCell ref="H568:H570"/>
    <mergeCell ref="L586:L588"/>
    <mergeCell ref="K463:K465"/>
    <mergeCell ref="J705:J712"/>
    <mergeCell ref="K598:K600"/>
    <mergeCell ref="K517:K519"/>
    <mergeCell ref="L511:L513"/>
    <mergeCell ref="L517:L519"/>
    <mergeCell ref="L523:L525"/>
    <mergeCell ref="L526:L528"/>
    <mergeCell ref="L562:L564"/>
    <mergeCell ref="L469:L471"/>
    <mergeCell ref="L442:L444"/>
    <mergeCell ref="L472:L474"/>
    <mergeCell ref="K404:K405"/>
    <mergeCell ref="L454:L456"/>
    <mergeCell ref="L502:L504"/>
    <mergeCell ref="K533:K536"/>
    <mergeCell ref="K370:K373"/>
    <mergeCell ref="K523:K525"/>
    <mergeCell ref="L520:L522"/>
    <mergeCell ref="L24:L27"/>
    <mergeCell ref="H24:H27"/>
    <mergeCell ref="I28:I30"/>
    <mergeCell ref="I24:I27"/>
    <mergeCell ref="I61:I64"/>
    <mergeCell ref="I43:I45"/>
    <mergeCell ref="L34:L42"/>
    <mergeCell ref="K28:K30"/>
    <mergeCell ref="K34:K42"/>
    <mergeCell ref="K43:K45"/>
    <mergeCell ref="K57:K60"/>
    <mergeCell ref="L43:L45"/>
    <mergeCell ref="L57:L60"/>
    <mergeCell ref="L28:L30"/>
    <mergeCell ref="H137:H139"/>
    <mergeCell ref="J143:J145"/>
    <mergeCell ref="K113:K115"/>
    <mergeCell ref="L113:L115"/>
    <mergeCell ref="L116:L118"/>
    <mergeCell ref="L149:L154"/>
    <mergeCell ref="J149:J154"/>
    <mergeCell ref="H143:H145"/>
    <mergeCell ref="K20:K23"/>
    <mergeCell ref="J43:J45"/>
    <mergeCell ref="I46:I48"/>
    <mergeCell ref="H57:H60"/>
    <mergeCell ref="K31:K33"/>
    <mergeCell ref="L31:L33"/>
    <mergeCell ref="L61:L64"/>
    <mergeCell ref="L46:L48"/>
    <mergeCell ref="L49:L56"/>
    <mergeCell ref="K61:K64"/>
    <mergeCell ref="J28:J30"/>
    <mergeCell ref="H28:H30"/>
    <mergeCell ref="L119:L121"/>
    <mergeCell ref="I344:I347"/>
    <mergeCell ref="I337:I340"/>
    <mergeCell ref="H140:H142"/>
    <mergeCell ref="I140:I142"/>
    <mergeCell ref="K49:K56"/>
    <mergeCell ref="K104:K106"/>
    <mergeCell ref="K107:K109"/>
    <mergeCell ref="H268:H274"/>
    <mergeCell ref="I268:I274"/>
    <mergeCell ref="K251:K253"/>
    <mergeCell ref="K69:K72"/>
    <mergeCell ref="I245:I247"/>
    <mergeCell ref="K85:K88"/>
    <mergeCell ref="K134:K136"/>
    <mergeCell ref="L134:L136"/>
    <mergeCell ref="K125:K130"/>
    <mergeCell ref="I149:I154"/>
    <mergeCell ref="H146:H148"/>
    <mergeCell ref="I137:I139"/>
    <mergeCell ref="D31:D33"/>
    <mergeCell ref="C37:C39"/>
    <mergeCell ref="D37:D39"/>
    <mergeCell ref="A37:A39"/>
    <mergeCell ref="B37:B39"/>
    <mergeCell ref="A34:A36"/>
    <mergeCell ref="C34:C36"/>
    <mergeCell ref="H49:H56"/>
    <mergeCell ref="C46:C48"/>
    <mergeCell ref="C43:C45"/>
    <mergeCell ref="D43:D45"/>
    <mergeCell ref="J107:J109"/>
    <mergeCell ref="I134:I136"/>
    <mergeCell ref="I131:I133"/>
    <mergeCell ref="A131:A133"/>
    <mergeCell ref="C110:C112"/>
    <mergeCell ref="H116:H118"/>
    <mergeCell ref="D107:D109"/>
    <mergeCell ref="A116:A118"/>
    <mergeCell ref="A128:A130"/>
    <mergeCell ref="J116:J118"/>
    <mergeCell ref="H93:H96"/>
    <mergeCell ref="J122:J124"/>
    <mergeCell ref="H134:H136"/>
    <mergeCell ref="J110:J112"/>
    <mergeCell ref="J113:J115"/>
    <mergeCell ref="D128:D130"/>
    <mergeCell ref="B125:B127"/>
    <mergeCell ref="J131:J133"/>
    <mergeCell ref="I101:I103"/>
    <mergeCell ref="A125:A127"/>
    <mergeCell ref="C125:C127"/>
    <mergeCell ref="K137:K139"/>
    <mergeCell ref="L146:L148"/>
    <mergeCell ref="H125:H130"/>
    <mergeCell ref="H149:H154"/>
    <mergeCell ref="L140:L142"/>
    <mergeCell ref="L122:L124"/>
    <mergeCell ref="L101:L103"/>
    <mergeCell ref="L143:L145"/>
    <mergeCell ref="K146:K148"/>
    <mergeCell ref="K149:K154"/>
    <mergeCell ref="I110:I112"/>
    <mergeCell ref="I119:I121"/>
    <mergeCell ref="L164:L166"/>
    <mergeCell ref="L200:L203"/>
    <mergeCell ref="L301:L306"/>
    <mergeCell ref="K260:K263"/>
    <mergeCell ref="K236:K239"/>
    <mergeCell ref="K297:K300"/>
    <mergeCell ref="L264:L267"/>
    <mergeCell ref="I188:I190"/>
    <mergeCell ref="I212:I215"/>
    <mergeCell ref="J197:J199"/>
    <mergeCell ref="H224:H227"/>
    <mergeCell ref="I216:I219"/>
    <mergeCell ref="I242:I244"/>
    <mergeCell ref="H275:H280"/>
    <mergeCell ref="K204:K207"/>
    <mergeCell ref="K212:K215"/>
    <mergeCell ref="K179:K181"/>
    <mergeCell ref="K167:K169"/>
    <mergeCell ref="K191:K193"/>
    <mergeCell ref="K173:K175"/>
    <mergeCell ref="K188:K190"/>
    <mergeCell ref="K170:K172"/>
    <mergeCell ref="K200:K203"/>
    <mergeCell ref="H236:H239"/>
    <mergeCell ref="L251:L253"/>
    <mergeCell ref="H188:H190"/>
    <mergeCell ref="I179:I181"/>
    <mergeCell ref="J188:J190"/>
    <mergeCell ref="H257:H259"/>
    <mergeCell ref="K275:K280"/>
    <mergeCell ref="J134:J136"/>
    <mergeCell ref="B143:D145"/>
    <mergeCell ref="D257:D259"/>
    <mergeCell ref="D301:D303"/>
    <mergeCell ref="H301:H306"/>
    <mergeCell ref="J301:J306"/>
    <mergeCell ref="C146:C148"/>
    <mergeCell ref="B134:B136"/>
    <mergeCell ref="B293:B296"/>
    <mergeCell ref="C293:C296"/>
    <mergeCell ref="C297:C300"/>
    <mergeCell ref="I289:I292"/>
    <mergeCell ref="C140:C142"/>
    <mergeCell ref="D146:D148"/>
    <mergeCell ref="B140:B142"/>
    <mergeCell ref="H228:H231"/>
    <mergeCell ref="I236:I239"/>
    <mergeCell ref="H264:H267"/>
    <mergeCell ref="B281:B284"/>
    <mergeCell ref="C281:C284"/>
    <mergeCell ref="D281:D284"/>
    <mergeCell ref="H281:H284"/>
    <mergeCell ref="I264:I267"/>
    <mergeCell ref="D272:D274"/>
    <mergeCell ref="D220:D223"/>
    <mergeCell ref="C152:C154"/>
    <mergeCell ref="D179:D181"/>
    <mergeCell ref="C179:C181"/>
    <mergeCell ref="I200:I203"/>
    <mergeCell ref="I116:I118"/>
    <mergeCell ref="H113:H115"/>
    <mergeCell ref="A152:A154"/>
    <mergeCell ref="A155:A157"/>
    <mergeCell ref="D197:D199"/>
    <mergeCell ref="B197:B199"/>
    <mergeCell ref="B204:B207"/>
    <mergeCell ref="B152:B154"/>
    <mergeCell ref="B161:D163"/>
    <mergeCell ref="B155:B157"/>
    <mergeCell ref="B176:D178"/>
    <mergeCell ref="C232:C235"/>
    <mergeCell ref="D232:D235"/>
    <mergeCell ref="B245:B247"/>
    <mergeCell ref="C173:C175"/>
    <mergeCell ref="A164:A166"/>
    <mergeCell ref="B182:B184"/>
    <mergeCell ref="B164:B166"/>
    <mergeCell ref="B194:B196"/>
    <mergeCell ref="B179:B181"/>
    <mergeCell ref="B185:B187"/>
    <mergeCell ref="D167:D169"/>
    <mergeCell ref="A197:A199"/>
    <mergeCell ref="A232:A235"/>
    <mergeCell ref="B232:B235"/>
    <mergeCell ref="B149:B151"/>
    <mergeCell ref="H212:H215"/>
    <mergeCell ref="I161:I163"/>
    <mergeCell ref="I167:I169"/>
    <mergeCell ref="A167:A169"/>
    <mergeCell ref="A212:A215"/>
    <mergeCell ref="A182:A184"/>
    <mergeCell ref="C457:C459"/>
    <mergeCell ref="D457:D459"/>
    <mergeCell ref="C463:C465"/>
    <mergeCell ref="A466:A468"/>
    <mergeCell ref="A448:A450"/>
    <mergeCell ref="A454:A456"/>
    <mergeCell ref="C475:C477"/>
    <mergeCell ref="D490:D493"/>
    <mergeCell ref="A433:A435"/>
    <mergeCell ref="H394:H397"/>
    <mergeCell ref="A387:A390"/>
    <mergeCell ref="A374:A377"/>
    <mergeCell ref="D398:D401"/>
    <mergeCell ref="I436:I438"/>
    <mergeCell ref="D424:D426"/>
    <mergeCell ref="C439:C441"/>
    <mergeCell ref="C418:C420"/>
    <mergeCell ref="D387:D390"/>
    <mergeCell ref="H404:H405"/>
    <mergeCell ref="B398:B401"/>
    <mergeCell ref="D433:D435"/>
    <mergeCell ref="D439:D441"/>
    <mergeCell ref="A436:A438"/>
    <mergeCell ref="I406:I409"/>
    <mergeCell ref="I402:I403"/>
    <mergeCell ref="K713:K716"/>
    <mergeCell ref="I701:I704"/>
    <mergeCell ref="K571:K573"/>
    <mergeCell ref="C583:C585"/>
    <mergeCell ref="C550:C552"/>
    <mergeCell ref="B541:B543"/>
    <mergeCell ref="B637:B640"/>
    <mergeCell ref="B641:B644"/>
    <mergeCell ref="A681:A684"/>
    <mergeCell ref="I633:I636"/>
    <mergeCell ref="J665:J668"/>
    <mergeCell ref="I685:I696"/>
    <mergeCell ref="D607:D609"/>
    <mergeCell ref="C607:C609"/>
    <mergeCell ref="D610:D612"/>
    <mergeCell ref="H685:H696"/>
    <mergeCell ref="D641:D644"/>
    <mergeCell ref="B547:B549"/>
    <mergeCell ref="B568:B570"/>
    <mergeCell ref="B562:B564"/>
    <mergeCell ref="A559:A561"/>
    <mergeCell ref="A571:A573"/>
    <mergeCell ref="A583:A585"/>
    <mergeCell ref="C657:C660"/>
    <mergeCell ref="A427:A429"/>
    <mergeCell ref="C424:C426"/>
    <mergeCell ref="A421:A423"/>
    <mergeCell ref="C387:C390"/>
    <mergeCell ref="A364:A366"/>
    <mergeCell ref="B378:B380"/>
    <mergeCell ref="C325:C327"/>
    <mergeCell ref="H433:H435"/>
    <mergeCell ref="A381:A383"/>
    <mergeCell ref="A415:A417"/>
    <mergeCell ref="A486:A489"/>
    <mergeCell ref="D463:D465"/>
    <mergeCell ref="C436:C438"/>
    <mergeCell ref="A439:A441"/>
    <mergeCell ref="J697:J700"/>
    <mergeCell ref="J641:J648"/>
    <mergeCell ref="D685:D688"/>
    <mergeCell ref="D689:D692"/>
    <mergeCell ref="D514:D516"/>
    <mergeCell ref="J653:J656"/>
    <mergeCell ref="I669:I672"/>
    <mergeCell ref="B537:B540"/>
    <mergeCell ref="I486:I489"/>
    <mergeCell ref="H490:H493"/>
    <mergeCell ref="C511:C513"/>
    <mergeCell ref="I498:I501"/>
    <mergeCell ref="C481:C483"/>
    <mergeCell ref="A457:A459"/>
    <mergeCell ref="H469:H471"/>
    <mergeCell ref="H475:H477"/>
    <mergeCell ref="H454:H456"/>
    <mergeCell ref="C445:C447"/>
    <mergeCell ref="A442:A444"/>
    <mergeCell ref="A472:A474"/>
    <mergeCell ref="A460:A462"/>
    <mergeCell ref="A463:A465"/>
    <mergeCell ref="A445:A447"/>
    <mergeCell ref="B451:B453"/>
    <mergeCell ref="C454:C456"/>
    <mergeCell ref="A505:A507"/>
    <mergeCell ref="A451:A453"/>
    <mergeCell ref="A475:A477"/>
    <mergeCell ref="D472:D474"/>
    <mergeCell ref="C494:C497"/>
    <mergeCell ref="C478:C480"/>
    <mergeCell ref="B460:B462"/>
    <mergeCell ref="B475:B477"/>
    <mergeCell ref="D475:D477"/>
    <mergeCell ref="C460:C462"/>
    <mergeCell ref="B494:B497"/>
    <mergeCell ref="B454:B456"/>
    <mergeCell ref="B502:D504"/>
    <mergeCell ref="B505:B507"/>
    <mergeCell ref="B498:B501"/>
    <mergeCell ref="C505:C507"/>
    <mergeCell ref="K502:K504"/>
    <mergeCell ref="K547:K549"/>
    <mergeCell ref="K514:K516"/>
    <mergeCell ref="L514:L516"/>
    <mergeCell ref="C498:C501"/>
    <mergeCell ref="H598:H600"/>
    <mergeCell ref="J657:J664"/>
    <mergeCell ref="L633:L636"/>
    <mergeCell ref="K665:K668"/>
    <mergeCell ref="L628:L630"/>
    <mergeCell ref="L641:L648"/>
    <mergeCell ref="K649:K652"/>
    <mergeCell ref="K641:K648"/>
    <mergeCell ref="H550:H552"/>
    <mergeCell ref="I526:I528"/>
    <mergeCell ref="I517:I519"/>
    <mergeCell ref="C514:C516"/>
    <mergeCell ref="C637:C640"/>
    <mergeCell ref="D508:D510"/>
    <mergeCell ref="C592:C594"/>
    <mergeCell ref="C589:C591"/>
    <mergeCell ref="C568:C570"/>
    <mergeCell ref="D586:D588"/>
    <mergeCell ref="J595:J597"/>
    <mergeCell ref="K586:K588"/>
    <mergeCell ref="H657:H664"/>
    <mergeCell ref="D737:D740"/>
    <mergeCell ref="D604:D606"/>
    <mergeCell ref="A604:A606"/>
    <mergeCell ref="A631:L631"/>
    <mergeCell ref="A649:A652"/>
    <mergeCell ref="A632:L632"/>
    <mergeCell ref="A537:A540"/>
    <mergeCell ref="B520:B522"/>
    <mergeCell ref="A517:A519"/>
    <mergeCell ref="A514:A516"/>
    <mergeCell ref="A568:A570"/>
    <mergeCell ref="B571:B573"/>
    <mergeCell ref="B583:B585"/>
    <mergeCell ref="J553:J556"/>
    <mergeCell ref="H721:H736"/>
    <mergeCell ref="A737:A740"/>
    <mergeCell ref="D693:D696"/>
    <mergeCell ref="K637:K640"/>
    <mergeCell ref="H737:H744"/>
    <mergeCell ref="D725:D728"/>
    <mergeCell ref="D601:D603"/>
    <mergeCell ref="D645:D648"/>
    <mergeCell ref="H653:H656"/>
    <mergeCell ref="I653:I656"/>
    <mergeCell ref="C665:C668"/>
    <mergeCell ref="C641:C644"/>
    <mergeCell ref="C645:C648"/>
    <mergeCell ref="L595:L597"/>
    <mergeCell ref="I589:I591"/>
    <mergeCell ref="H580:H582"/>
    <mergeCell ref="H665:H668"/>
    <mergeCell ref="J791:J794"/>
    <mergeCell ref="H633:H636"/>
    <mergeCell ref="A595:A597"/>
    <mergeCell ref="C586:C588"/>
    <mergeCell ref="B586:B588"/>
    <mergeCell ref="B529:D532"/>
    <mergeCell ref="A557:L557"/>
    <mergeCell ref="D550:D552"/>
    <mergeCell ref="I541:I546"/>
    <mergeCell ref="J526:J528"/>
    <mergeCell ref="K550:K552"/>
    <mergeCell ref="H574:H576"/>
    <mergeCell ref="D571:D573"/>
    <mergeCell ref="D553:D556"/>
    <mergeCell ref="H547:H549"/>
    <mergeCell ref="K592:K594"/>
    <mergeCell ref="D568:D570"/>
    <mergeCell ref="J577:J579"/>
    <mergeCell ref="C541:C543"/>
    <mergeCell ref="J537:J540"/>
    <mergeCell ref="H533:H536"/>
    <mergeCell ref="D541:D543"/>
    <mergeCell ref="J592:J594"/>
    <mergeCell ref="J533:J536"/>
    <mergeCell ref="J547:J549"/>
    <mergeCell ref="A558:L558"/>
    <mergeCell ref="B559:D561"/>
    <mergeCell ref="B601:B603"/>
    <mergeCell ref="I598:I600"/>
    <mergeCell ref="J589:J591"/>
    <mergeCell ref="D592:D594"/>
    <mergeCell ref="I791:I794"/>
    <mergeCell ref="I737:I744"/>
    <mergeCell ref="C610:C612"/>
    <mergeCell ref="H791:H794"/>
    <mergeCell ref="J601:J603"/>
    <mergeCell ref="A791:B794"/>
    <mergeCell ref="C791:C794"/>
    <mergeCell ref="D791:D794"/>
    <mergeCell ref="D583:D585"/>
    <mergeCell ref="A628:B630"/>
    <mergeCell ref="C628:C630"/>
    <mergeCell ref="D628:D630"/>
    <mergeCell ref="B604:B606"/>
    <mergeCell ref="C604:C606"/>
    <mergeCell ref="A613:A615"/>
    <mergeCell ref="B613:B615"/>
    <mergeCell ref="A592:A594"/>
    <mergeCell ref="A607:A609"/>
    <mergeCell ref="B653:B656"/>
    <mergeCell ref="C653:C656"/>
    <mergeCell ref="D653:D656"/>
    <mergeCell ref="A610:A612"/>
    <mergeCell ref="C677:C680"/>
    <mergeCell ref="D589:D591"/>
    <mergeCell ref="A669:A672"/>
    <mergeCell ref="D665:D668"/>
    <mergeCell ref="C673:C676"/>
    <mergeCell ref="D673:D676"/>
    <mergeCell ref="B645:B648"/>
    <mergeCell ref="A586:A588"/>
    <mergeCell ref="H637:H640"/>
    <mergeCell ref="J610:J612"/>
    <mergeCell ref="J628:J630"/>
    <mergeCell ref="B321:B324"/>
    <mergeCell ref="A412:A414"/>
    <mergeCell ref="A418:A420"/>
    <mergeCell ref="B374:B377"/>
    <mergeCell ref="C378:C380"/>
    <mergeCell ref="B424:B426"/>
    <mergeCell ref="A344:A347"/>
    <mergeCell ref="C328:C330"/>
    <mergeCell ref="A424:A426"/>
    <mergeCell ref="A337:A340"/>
    <mergeCell ref="A341:A343"/>
    <mergeCell ref="B341:B343"/>
    <mergeCell ref="C341:C343"/>
    <mergeCell ref="C364:C366"/>
    <mergeCell ref="A334:A336"/>
    <mergeCell ref="B337:B340"/>
    <mergeCell ref="A367:A369"/>
    <mergeCell ref="B367:B369"/>
    <mergeCell ref="C367:C369"/>
    <mergeCell ref="A402:A405"/>
    <mergeCell ref="C421:C423"/>
    <mergeCell ref="B421:B423"/>
    <mergeCell ref="A391:A393"/>
    <mergeCell ref="B391:B393"/>
    <mergeCell ref="A406:B409"/>
    <mergeCell ref="A394:A397"/>
    <mergeCell ref="A398:A401"/>
    <mergeCell ref="B352:B355"/>
    <mergeCell ref="B415:B417"/>
    <mergeCell ref="D367:D369"/>
    <mergeCell ref="H185:H187"/>
    <mergeCell ref="I146:I148"/>
    <mergeCell ref="I143:I145"/>
    <mergeCell ref="K194:K196"/>
    <mergeCell ref="A281:A284"/>
    <mergeCell ref="K281:K284"/>
    <mergeCell ref="A140:A142"/>
    <mergeCell ref="D155:D157"/>
    <mergeCell ref="A143:A145"/>
    <mergeCell ref="D152:D154"/>
    <mergeCell ref="A146:A148"/>
    <mergeCell ref="A204:A207"/>
    <mergeCell ref="D204:D207"/>
    <mergeCell ref="A307:A310"/>
    <mergeCell ref="A317:A320"/>
    <mergeCell ref="B334:B336"/>
    <mergeCell ref="A331:A333"/>
    <mergeCell ref="B331:B333"/>
    <mergeCell ref="A352:A355"/>
    <mergeCell ref="A356:A359"/>
    <mergeCell ref="H155:H157"/>
    <mergeCell ref="I176:I178"/>
    <mergeCell ref="I297:I300"/>
    <mergeCell ref="I275:I280"/>
    <mergeCell ref="I248:I250"/>
    <mergeCell ref="D278:D280"/>
    <mergeCell ref="C191:C193"/>
    <mergeCell ref="C194:C196"/>
    <mergeCell ref="C164:C166"/>
    <mergeCell ref="C204:C207"/>
    <mergeCell ref="B200:D203"/>
    <mergeCell ref="K140:K142"/>
    <mergeCell ref="H122:H124"/>
    <mergeCell ref="I122:I124"/>
    <mergeCell ref="A137:A139"/>
    <mergeCell ref="K387:K390"/>
    <mergeCell ref="I325:I327"/>
    <mergeCell ref="D268:D271"/>
    <mergeCell ref="B278:B280"/>
    <mergeCell ref="C278:C280"/>
    <mergeCell ref="D264:D267"/>
    <mergeCell ref="D297:D300"/>
    <mergeCell ref="H321:H324"/>
    <mergeCell ref="D293:D296"/>
    <mergeCell ref="I301:I306"/>
    <mergeCell ref="A242:A244"/>
    <mergeCell ref="A236:B239"/>
    <mergeCell ref="C236:C239"/>
    <mergeCell ref="B216:B219"/>
    <mergeCell ref="C228:C231"/>
    <mergeCell ref="D228:D231"/>
    <mergeCell ref="A260:A263"/>
    <mergeCell ref="A297:A300"/>
    <mergeCell ref="B275:B277"/>
    <mergeCell ref="H325:H327"/>
    <mergeCell ref="H232:H235"/>
    <mergeCell ref="I317:I320"/>
    <mergeCell ref="A257:A259"/>
    <mergeCell ref="A328:A330"/>
    <mergeCell ref="I352:I355"/>
    <mergeCell ref="H352:H355"/>
    <mergeCell ref="D381:D383"/>
    <mergeCell ref="I374:I377"/>
    <mergeCell ref="B119:B121"/>
    <mergeCell ref="D81:D84"/>
    <mergeCell ref="A89:A92"/>
    <mergeCell ref="B89:B92"/>
    <mergeCell ref="C89:C92"/>
    <mergeCell ref="A113:A115"/>
    <mergeCell ref="A93:A96"/>
    <mergeCell ref="D125:D127"/>
    <mergeCell ref="B93:B96"/>
    <mergeCell ref="H317:H320"/>
    <mergeCell ref="I251:I253"/>
    <mergeCell ref="D304:D306"/>
    <mergeCell ref="B188:D190"/>
    <mergeCell ref="D275:D277"/>
    <mergeCell ref="B304:B306"/>
    <mergeCell ref="C304:C306"/>
    <mergeCell ref="B301:B303"/>
    <mergeCell ref="D307:D310"/>
    <mergeCell ref="D311:D313"/>
    <mergeCell ref="A272:A274"/>
    <mergeCell ref="B272:B274"/>
    <mergeCell ref="A289:A292"/>
    <mergeCell ref="H197:H199"/>
    <mergeCell ref="C197:C199"/>
    <mergeCell ref="H191:H193"/>
    <mergeCell ref="H173:H175"/>
    <mergeCell ref="B264:B267"/>
    <mergeCell ref="B268:B271"/>
    <mergeCell ref="C264:C267"/>
    <mergeCell ref="D216:D219"/>
    <mergeCell ref="A254:A256"/>
    <mergeCell ref="C272:C274"/>
    <mergeCell ref="B104:D106"/>
    <mergeCell ref="C158:C160"/>
    <mergeCell ref="C155:C157"/>
    <mergeCell ref="L104:L106"/>
    <mergeCell ref="K97:K100"/>
    <mergeCell ref="K93:K96"/>
    <mergeCell ref="L93:L96"/>
    <mergeCell ref="L81:L84"/>
    <mergeCell ref="K73:K76"/>
    <mergeCell ref="L73:L76"/>
    <mergeCell ref="C334:C336"/>
    <mergeCell ref="H330:H333"/>
    <mergeCell ref="I330:I333"/>
    <mergeCell ref="D325:D327"/>
    <mergeCell ref="I321:I324"/>
    <mergeCell ref="D334:D336"/>
    <mergeCell ref="B297:B300"/>
    <mergeCell ref="H260:H263"/>
    <mergeCell ref="B254:B256"/>
    <mergeCell ref="D251:D253"/>
    <mergeCell ref="B97:B100"/>
    <mergeCell ref="L85:L88"/>
    <mergeCell ref="L97:L100"/>
    <mergeCell ref="K89:K92"/>
    <mergeCell ref="C134:C136"/>
    <mergeCell ref="H131:H133"/>
    <mergeCell ref="H89:H92"/>
    <mergeCell ref="L110:L112"/>
    <mergeCell ref="B107:B109"/>
    <mergeCell ref="I89:I92"/>
    <mergeCell ref="H104:H106"/>
    <mergeCell ref="L89:L92"/>
    <mergeCell ref="D113:D115"/>
    <mergeCell ref="B116:D118"/>
    <mergeCell ref="D140:D142"/>
    <mergeCell ref="D134:D136"/>
    <mergeCell ref="L137:L139"/>
    <mergeCell ref="A101:A103"/>
    <mergeCell ref="B101:B103"/>
    <mergeCell ref="C119:C121"/>
    <mergeCell ref="J101:J103"/>
    <mergeCell ref="K101:K103"/>
    <mergeCell ref="J119:J121"/>
    <mergeCell ref="J125:J130"/>
    <mergeCell ref="K119:K121"/>
    <mergeCell ref="K122:K124"/>
    <mergeCell ref="K110:K112"/>
    <mergeCell ref="C97:C100"/>
    <mergeCell ref="J104:J106"/>
    <mergeCell ref="I113:I115"/>
    <mergeCell ref="H97:H100"/>
    <mergeCell ref="H110:H112"/>
    <mergeCell ref="J137:J139"/>
    <mergeCell ref="I104:I106"/>
    <mergeCell ref="B110:B112"/>
    <mergeCell ref="C128:C130"/>
    <mergeCell ref="C122:C124"/>
    <mergeCell ref="D119:D121"/>
    <mergeCell ref="K131:K133"/>
    <mergeCell ref="I107:I109"/>
    <mergeCell ref="I125:I130"/>
    <mergeCell ref="H107:H109"/>
    <mergeCell ref="B128:B130"/>
    <mergeCell ref="C113:C115"/>
    <mergeCell ref="D34:D36"/>
    <mergeCell ref="A46:A48"/>
    <mergeCell ref="I93:I96"/>
    <mergeCell ref="I85:I88"/>
    <mergeCell ref="B57:B60"/>
    <mergeCell ref="B77:B80"/>
    <mergeCell ref="C61:C64"/>
    <mergeCell ref="B53:B56"/>
    <mergeCell ref="D77:D80"/>
    <mergeCell ref="I65:I68"/>
    <mergeCell ref="J65:J68"/>
    <mergeCell ref="H73:H76"/>
    <mergeCell ref="J57:J60"/>
    <mergeCell ref="J89:J92"/>
    <mergeCell ref="C65:C68"/>
    <mergeCell ref="I97:I100"/>
    <mergeCell ref="J97:J100"/>
    <mergeCell ref="J93:J96"/>
    <mergeCell ref="C81:C84"/>
    <mergeCell ref="D89:D92"/>
    <mergeCell ref="H81:H84"/>
    <mergeCell ref="H65:H68"/>
    <mergeCell ref="C93:C96"/>
    <mergeCell ref="D93:D96"/>
    <mergeCell ref="C77:C80"/>
    <mergeCell ref="D97:D100"/>
    <mergeCell ref="A107:A109"/>
    <mergeCell ref="A122:A124"/>
    <mergeCell ref="C107:C109"/>
    <mergeCell ref="L65:L68"/>
    <mergeCell ref="J81:J84"/>
    <mergeCell ref="K1:L1"/>
    <mergeCell ref="K2:L2"/>
    <mergeCell ref="A5:L5"/>
    <mergeCell ref="A6:L6"/>
    <mergeCell ref="C12:D12"/>
    <mergeCell ref="D40:D42"/>
    <mergeCell ref="A4:L4"/>
    <mergeCell ref="L20:L23"/>
    <mergeCell ref="K46:K48"/>
    <mergeCell ref="D13:D15"/>
    <mergeCell ref="B43:B45"/>
    <mergeCell ref="C53:C56"/>
    <mergeCell ref="D53:D56"/>
    <mergeCell ref="J14:J15"/>
    <mergeCell ref="I20:I23"/>
    <mergeCell ref="H20:H23"/>
    <mergeCell ref="A61:A64"/>
    <mergeCell ref="D24:D27"/>
    <mergeCell ref="D61:D64"/>
    <mergeCell ref="D57:D60"/>
    <mergeCell ref="B46:B48"/>
    <mergeCell ref="I57:I60"/>
    <mergeCell ref="A77:A80"/>
    <mergeCell ref="A18:L18"/>
    <mergeCell ref="A19:L19"/>
    <mergeCell ref="L69:L72"/>
    <mergeCell ref="J24:J27"/>
    <mergeCell ref="J20:J23"/>
    <mergeCell ref="I31:I33"/>
    <mergeCell ref="J31:J33"/>
    <mergeCell ref="E12:E15"/>
    <mergeCell ref="F12:G12"/>
    <mergeCell ref="F13:F15"/>
    <mergeCell ref="G13:G15"/>
    <mergeCell ref="K81:K84"/>
    <mergeCell ref="B61:B64"/>
    <mergeCell ref="J73:J76"/>
    <mergeCell ref="J85:J88"/>
    <mergeCell ref="A81:A84"/>
    <mergeCell ref="B81:B84"/>
    <mergeCell ref="A85:A88"/>
    <mergeCell ref="D65:D68"/>
    <mergeCell ref="D69:D72"/>
    <mergeCell ref="B69:B72"/>
    <mergeCell ref="A65:A68"/>
    <mergeCell ref="J61:J64"/>
    <mergeCell ref="B65:B68"/>
    <mergeCell ref="C69:C72"/>
    <mergeCell ref="C40:C42"/>
    <mergeCell ref="J34:J42"/>
    <mergeCell ref="J46:J48"/>
    <mergeCell ref="J69:J72"/>
    <mergeCell ref="H69:H72"/>
    <mergeCell ref="A69:A72"/>
    <mergeCell ref="I81:I84"/>
    <mergeCell ref="I73:I76"/>
    <mergeCell ref="H77:H80"/>
    <mergeCell ref="I77:I80"/>
    <mergeCell ref="D73:D76"/>
    <mergeCell ref="K65:K68"/>
    <mergeCell ref="B85:B88"/>
    <mergeCell ref="B20:D23"/>
    <mergeCell ref="H11:L11"/>
    <mergeCell ref="H12:H15"/>
    <mergeCell ref="I12:I15"/>
    <mergeCell ref="J12:L13"/>
    <mergeCell ref="A17:L17"/>
    <mergeCell ref="C85:C88"/>
    <mergeCell ref="D85:D88"/>
    <mergeCell ref="C73:C76"/>
    <mergeCell ref="B73:B76"/>
    <mergeCell ref="H61:H64"/>
    <mergeCell ref="H85:H88"/>
    <mergeCell ref="A43:A45"/>
    <mergeCell ref="J49:J56"/>
    <mergeCell ref="C24:C27"/>
    <mergeCell ref="A49:A52"/>
    <mergeCell ref="B49:B52"/>
    <mergeCell ref="C28:C30"/>
    <mergeCell ref="D28:D30"/>
    <mergeCell ref="A28:A30"/>
    <mergeCell ref="H34:H42"/>
    <mergeCell ref="B40:B42"/>
    <mergeCell ref="I49:I56"/>
    <mergeCell ref="A53:A56"/>
    <mergeCell ref="A73:A76"/>
    <mergeCell ref="A20:A23"/>
    <mergeCell ref="C13:C15"/>
    <mergeCell ref="K24:K27"/>
    <mergeCell ref="K14:L14"/>
    <mergeCell ref="I34:I42"/>
    <mergeCell ref="B24:B27"/>
    <mergeCell ref="C57:C60"/>
    <mergeCell ref="C577:C579"/>
    <mergeCell ref="H486:H489"/>
    <mergeCell ref="B427:B429"/>
    <mergeCell ref="C427:C429"/>
    <mergeCell ref="H577:H579"/>
    <mergeCell ref="I577:I579"/>
    <mergeCell ref="D478:D480"/>
    <mergeCell ref="J494:J497"/>
    <mergeCell ref="J478:J480"/>
    <mergeCell ref="I490:I493"/>
    <mergeCell ref="J571:J573"/>
    <mergeCell ref="H565:H567"/>
    <mergeCell ref="B574:D576"/>
    <mergeCell ref="I562:I564"/>
    <mergeCell ref="J421:J423"/>
    <mergeCell ref="B34:B36"/>
    <mergeCell ref="B28:B30"/>
    <mergeCell ref="C31:C33"/>
    <mergeCell ref="D46:D48"/>
    <mergeCell ref="D49:D52"/>
    <mergeCell ref="C49:C52"/>
    <mergeCell ref="B31:B33"/>
    <mergeCell ref="B122:B124"/>
    <mergeCell ref="B113:B115"/>
    <mergeCell ref="H119:H121"/>
    <mergeCell ref="D122:D124"/>
    <mergeCell ref="D110:D112"/>
    <mergeCell ref="J378:J380"/>
    <mergeCell ref="B131:D133"/>
    <mergeCell ref="C101:C103"/>
    <mergeCell ref="D101:D103"/>
    <mergeCell ref="H101:H103"/>
    <mergeCell ref="D364:D366"/>
    <mergeCell ref="H370:H373"/>
    <mergeCell ref="I370:I373"/>
    <mergeCell ref="I398:I401"/>
    <mergeCell ref="I394:I397"/>
    <mergeCell ref="I505:I507"/>
    <mergeCell ref="J370:J373"/>
    <mergeCell ref="J541:J546"/>
    <mergeCell ref="A24:A27"/>
    <mergeCell ref="A31:A33"/>
    <mergeCell ref="I69:I72"/>
    <mergeCell ref="H43:H45"/>
    <mergeCell ref="H46:H48"/>
    <mergeCell ref="H31:H33"/>
    <mergeCell ref="H478:H480"/>
    <mergeCell ref="H502:H504"/>
    <mergeCell ref="I502:I504"/>
    <mergeCell ref="J472:J474"/>
    <mergeCell ref="H402:H403"/>
    <mergeCell ref="H451:H453"/>
    <mergeCell ref="I451:I453"/>
    <mergeCell ref="D523:D525"/>
    <mergeCell ref="D537:D540"/>
    <mergeCell ref="C537:C540"/>
    <mergeCell ref="A57:A60"/>
    <mergeCell ref="A40:A42"/>
    <mergeCell ref="A97:A100"/>
    <mergeCell ref="A134:A136"/>
    <mergeCell ref="A110:A112"/>
    <mergeCell ref="A104:A106"/>
    <mergeCell ref="A119:A121"/>
    <mergeCell ref="A149:A151"/>
    <mergeCell ref="I583:I585"/>
    <mergeCell ref="J583:J585"/>
    <mergeCell ref="I601:I603"/>
    <mergeCell ref="I613:I615"/>
    <mergeCell ref="I586:I588"/>
    <mergeCell ref="I595:I597"/>
    <mergeCell ref="J613:J615"/>
    <mergeCell ref="J607:J609"/>
    <mergeCell ref="H398:H401"/>
    <mergeCell ref="I604:I606"/>
    <mergeCell ref="J604:J606"/>
    <mergeCell ref="H592:H594"/>
    <mergeCell ref="J598:J600"/>
    <mergeCell ref="J550:J552"/>
    <mergeCell ref="H553:H556"/>
    <mergeCell ref="H571:H573"/>
    <mergeCell ref="D505:D507"/>
    <mergeCell ref="H526:H528"/>
    <mergeCell ref="I520:I522"/>
    <mergeCell ref="I523:I525"/>
    <mergeCell ref="D580:D582"/>
    <mergeCell ref="I439:I441"/>
    <mergeCell ref="J505:J507"/>
    <mergeCell ref="D577:D579"/>
    <mergeCell ref="D511:D513"/>
    <mergeCell ref="D498:D501"/>
    <mergeCell ref="I607:I609"/>
    <mergeCell ref="D427:D429"/>
    <mergeCell ref="H559:H561"/>
    <mergeCell ref="H541:H546"/>
    <mergeCell ref="H537:H540"/>
    <mergeCell ref="A562:A564"/>
    <mergeCell ref="I559:I561"/>
    <mergeCell ref="J559:J561"/>
    <mergeCell ref="J562:J564"/>
    <mergeCell ref="A565:A567"/>
    <mergeCell ref="B550:B552"/>
    <mergeCell ref="C565:C567"/>
    <mergeCell ref="A544:A546"/>
    <mergeCell ref="B526:B528"/>
    <mergeCell ref="J529:J532"/>
    <mergeCell ref="B565:B567"/>
    <mergeCell ref="D526:D528"/>
    <mergeCell ref="D517:D519"/>
    <mergeCell ref="J523:J525"/>
    <mergeCell ref="I547:I549"/>
    <mergeCell ref="D520:D522"/>
    <mergeCell ref="J520:J522"/>
    <mergeCell ref="B544:B546"/>
    <mergeCell ref="C544:C546"/>
    <mergeCell ref="I553:I556"/>
    <mergeCell ref="H562:H564"/>
    <mergeCell ref="H523:H525"/>
    <mergeCell ref="H529:H532"/>
    <mergeCell ref="I529:I532"/>
    <mergeCell ref="A533:A536"/>
    <mergeCell ref="I565:I567"/>
    <mergeCell ref="H520:H522"/>
    <mergeCell ref="B533:B536"/>
    <mergeCell ref="I568:I570"/>
    <mergeCell ref="J574:J576"/>
    <mergeCell ref="I478:I480"/>
    <mergeCell ref="H418:H420"/>
    <mergeCell ref="I448:I450"/>
    <mergeCell ref="J508:J510"/>
    <mergeCell ref="H505:H507"/>
    <mergeCell ref="J394:J397"/>
    <mergeCell ref="I404:I405"/>
    <mergeCell ref="H412:H414"/>
    <mergeCell ref="H463:H465"/>
    <mergeCell ref="I571:I573"/>
    <mergeCell ref="I580:I582"/>
    <mergeCell ref="I442:I444"/>
    <mergeCell ref="I418:I420"/>
    <mergeCell ref="H445:H447"/>
    <mergeCell ref="I469:I471"/>
    <mergeCell ref="J565:J567"/>
    <mergeCell ref="H430:H432"/>
    <mergeCell ref="J486:J489"/>
    <mergeCell ref="J475:J477"/>
    <mergeCell ref="J457:J459"/>
    <mergeCell ref="A484:L484"/>
    <mergeCell ref="A485:L485"/>
    <mergeCell ref="J517:J519"/>
    <mergeCell ref="A553:B556"/>
    <mergeCell ref="A550:A552"/>
    <mergeCell ref="K562:K564"/>
    <mergeCell ref="D544:D546"/>
    <mergeCell ref="B508:B510"/>
    <mergeCell ref="C508:C510"/>
    <mergeCell ref="H517:H519"/>
    <mergeCell ref="K155:K157"/>
    <mergeCell ref="K185:K187"/>
    <mergeCell ref="K158:K160"/>
    <mergeCell ref="L460:L462"/>
    <mergeCell ref="L176:L178"/>
    <mergeCell ref="L737:L744"/>
    <mergeCell ref="L717:L720"/>
    <mergeCell ref="L498:L501"/>
    <mergeCell ref="K498:K501"/>
    <mergeCell ref="L208:L211"/>
    <mergeCell ref="L212:L215"/>
    <mergeCell ref="J469:J471"/>
    <mergeCell ref="J194:J196"/>
    <mergeCell ref="J514:J516"/>
    <mergeCell ref="J404:J405"/>
    <mergeCell ref="J321:J324"/>
    <mergeCell ref="J755:J758"/>
    <mergeCell ref="L402:L403"/>
    <mergeCell ref="L370:L373"/>
    <mergeCell ref="K472:K474"/>
    <mergeCell ref="K436:K438"/>
    <mergeCell ref="L494:L497"/>
    <mergeCell ref="L374:L377"/>
    <mergeCell ref="L448:L450"/>
    <mergeCell ref="L412:L414"/>
    <mergeCell ref="L427:L429"/>
    <mergeCell ref="K378:K380"/>
    <mergeCell ref="J245:J247"/>
    <mergeCell ref="J737:J744"/>
    <mergeCell ref="J649:J652"/>
    <mergeCell ref="J685:J696"/>
    <mergeCell ref="J701:J704"/>
    <mergeCell ref="L775:L778"/>
    <mergeCell ref="K771:K774"/>
    <mergeCell ref="L787:L790"/>
    <mergeCell ref="K577:K579"/>
    <mergeCell ref="K565:K567"/>
    <mergeCell ref="K701:K704"/>
    <mergeCell ref="L701:L704"/>
    <mergeCell ref="K673:K684"/>
    <mergeCell ref="L673:L684"/>
    <mergeCell ref="K697:K700"/>
    <mergeCell ref="L125:L130"/>
    <mergeCell ref="L131:L133"/>
    <mergeCell ref="K418:K420"/>
    <mergeCell ref="L289:L292"/>
    <mergeCell ref="K448:K450"/>
    <mergeCell ref="K430:K432"/>
    <mergeCell ref="L541:L546"/>
    <mergeCell ref="K568:K570"/>
    <mergeCell ref="K490:K493"/>
    <mergeCell ref="L653:L656"/>
    <mergeCell ref="L463:L465"/>
    <mergeCell ref="L478:L480"/>
    <mergeCell ref="K583:K585"/>
    <mergeCell ref="L568:L570"/>
    <mergeCell ref="K460:K462"/>
    <mergeCell ref="K457:K459"/>
    <mergeCell ref="L158:L160"/>
    <mergeCell ref="L779:L782"/>
    <mergeCell ref="L771:L774"/>
    <mergeCell ref="K454:K456"/>
    <mergeCell ref="L550:L552"/>
    <mergeCell ref="K511:K513"/>
    <mergeCell ref="C526:C528"/>
    <mergeCell ref="B514:B516"/>
    <mergeCell ref="J490:J493"/>
    <mergeCell ref="J502:J504"/>
    <mergeCell ref="B511:B513"/>
    <mergeCell ref="L791:L794"/>
    <mergeCell ref="K580:K582"/>
    <mergeCell ref="L665:L668"/>
    <mergeCell ref="L697:L700"/>
    <mergeCell ref="K607:K609"/>
    <mergeCell ref="K529:K532"/>
    <mergeCell ref="K537:K540"/>
    <mergeCell ref="L537:L540"/>
    <mergeCell ref="K685:K696"/>
    <mergeCell ref="L685:L696"/>
    <mergeCell ref="L649:L652"/>
    <mergeCell ref="K791:K794"/>
    <mergeCell ref="K604:K606"/>
    <mergeCell ref="K589:K591"/>
    <mergeCell ref="L669:L672"/>
    <mergeCell ref="L613:L615"/>
    <mergeCell ref="K574:K576"/>
    <mergeCell ref="L745:L748"/>
    <mergeCell ref="L759:L762"/>
    <mergeCell ref="B490:B493"/>
    <mergeCell ref="K737:K744"/>
    <mergeCell ref="L721:L736"/>
    <mergeCell ref="L767:L770"/>
    <mergeCell ref="L783:L786"/>
    <mergeCell ref="L592:L594"/>
    <mergeCell ref="L589:L591"/>
    <mergeCell ref="L529:L532"/>
    <mergeCell ref="C448:C450"/>
    <mergeCell ref="C451:C453"/>
    <mergeCell ref="J451:J453"/>
    <mergeCell ref="A511:A513"/>
    <mergeCell ref="H498:H501"/>
    <mergeCell ref="I537:I540"/>
    <mergeCell ref="I514:I516"/>
    <mergeCell ref="I533:I536"/>
    <mergeCell ref="H511:H513"/>
    <mergeCell ref="H514:H516"/>
    <mergeCell ref="H508:H510"/>
    <mergeCell ref="I508:I510"/>
    <mergeCell ref="A502:A504"/>
    <mergeCell ref="D481:D483"/>
    <mergeCell ref="B486:D489"/>
    <mergeCell ref="A469:A471"/>
    <mergeCell ref="H481:H483"/>
    <mergeCell ref="I494:I497"/>
    <mergeCell ref="H494:H497"/>
    <mergeCell ref="H457:H459"/>
    <mergeCell ref="I454:I456"/>
    <mergeCell ref="H472:H474"/>
    <mergeCell ref="A520:A522"/>
    <mergeCell ref="I511:I513"/>
    <mergeCell ref="C523:C525"/>
    <mergeCell ref="D533:D536"/>
    <mergeCell ref="A529:A532"/>
    <mergeCell ref="A523:A525"/>
    <mergeCell ref="B523:B525"/>
    <mergeCell ref="B517:B519"/>
    <mergeCell ref="A526:A528"/>
    <mergeCell ref="J511:J513"/>
    <mergeCell ref="D402:D405"/>
    <mergeCell ref="I463:I465"/>
    <mergeCell ref="J448:J450"/>
    <mergeCell ref="J460:J462"/>
    <mergeCell ref="I430:I432"/>
    <mergeCell ref="K451:K453"/>
    <mergeCell ref="L451:L453"/>
    <mergeCell ref="L439:L441"/>
    <mergeCell ref="K466:K468"/>
    <mergeCell ref="L466:L468"/>
    <mergeCell ref="J430:J432"/>
    <mergeCell ref="D406:D409"/>
    <mergeCell ref="H448:H450"/>
    <mergeCell ref="L406:L409"/>
    <mergeCell ref="K427:K429"/>
    <mergeCell ref="H439:H441"/>
    <mergeCell ref="J442:J444"/>
    <mergeCell ref="J454:J456"/>
    <mergeCell ref="H466:H468"/>
    <mergeCell ref="I466:I468"/>
    <mergeCell ref="J466:J468"/>
    <mergeCell ref="I427:I429"/>
    <mergeCell ref="J424:J426"/>
    <mergeCell ref="J427:J429"/>
    <mergeCell ref="J433:J435"/>
    <mergeCell ref="J445:J447"/>
    <mergeCell ref="I460:I462"/>
    <mergeCell ref="D460:D462"/>
    <mergeCell ref="C472:C474"/>
    <mergeCell ref="I445:I447"/>
    <mergeCell ref="J402:J403"/>
    <mergeCell ref="I412:I414"/>
    <mergeCell ref="I387:I390"/>
    <mergeCell ref="D418:D420"/>
    <mergeCell ref="D454:D456"/>
    <mergeCell ref="D448:D450"/>
    <mergeCell ref="B457:B459"/>
    <mergeCell ref="A360:A363"/>
    <mergeCell ref="J412:J414"/>
    <mergeCell ref="I457:I459"/>
    <mergeCell ref="B433:B435"/>
    <mergeCell ref="I433:I435"/>
    <mergeCell ref="B466:B468"/>
    <mergeCell ref="H427:H429"/>
    <mergeCell ref="D445:D447"/>
    <mergeCell ref="H406:H409"/>
    <mergeCell ref="H421:H423"/>
    <mergeCell ref="H415:H417"/>
    <mergeCell ref="B418:B420"/>
    <mergeCell ref="D374:D377"/>
    <mergeCell ref="H364:H366"/>
    <mergeCell ref="B360:B363"/>
    <mergeCell ref="C360:C363"/>
    <mergeCell ref="D360:D363"/>
    <mergeCell ref="H356:H363"/>
    <mergeCell ref="H436:H438"/>
    <mergeCell ref="H424:H426"/>
    <mergeCell ref="D415:D417"/>
    <mergeCell ref="D356:D359"/>
    <mergeCell ref="H442:H444"/>
    <mergeCell ref="B146:B148"/>
    <mergeCell ref="J167:J169"/>
    <mergeCell ref="J204:J207"/>
    <mergeCell ref="C185:C187"/>
    <mergeCell ref="D185:D187"/>
    <mergeCell ref="I421:I423"/>
    <mergeCell ref="I356:I363"/>
    <mergeCell ref="D421:D423"/>
    <mergeCell ref="J352:J355"/>
    <mergeCell ref="H348:H351"/>
    <mergeCell ref="D352:D355"/>
    <mergeCell ref="C352:C355"/>
    <mergeCell ref="B348:B351"/>
    <mergeCell ref="I364:I366"/>
    <mergeCell ref="A430:A432"/>
    <mergeCell ref="C356:C359"/>
    <mergeCell ref="C466:C468"/>
    <mergeCell ref="D466:D468"/>
    <mergeCell ref="J415:J417"/>
    <mergeCell ref="C415:C417"/>
    <mergeCell ref="D451:D453"/>
    <mergeCell ref="C384:C386"/>
    <mergeCell ref="B356:B359"/>
    <mergeCell ref="C381:C383"/>
    <mergeCell ref="B387:B390"/>
    <mergeCell ref="B381:B383"/>
    <mergeCell ref="B445:B447"/>
    <mergeCell ref="D436:D438"/>
    <mergeCell ref="C433:C435"/>
    <mergeCell ref="B436:B438"/>
    <mergeCell ref="J436:J438"/>
    <mergeCell ref="C406:C409"/>
    <mergeCell ref="A179:A181"/>
    <mergeCell ref="A208:A211"/>
    <mergeCell ref="A216:A219"/>
    <mergeCell ref="C248:C250"/>
    <mergeCell ref="B248:B250"/>
    <mergeCell ref="J418:J420"/>
    <mergeCell ref="J387:J390"/>
    <mergeCell ref="B439:B441"/>
    <mergeCell ref="B137:B139"/>
    <mergeCell ref="D137:D139"/>
    <mergeCell ref="C137:C139"/>
    <mergeCell ref="H164:H166"/>
    <mergeCell ref="J140:J142"/>
    <mergeCell ref="I158:I160"/>
    <mergeCell ref="J158:J160"/>
    <mergeCell ref="J146:J148"/>
    <mergeCell ref="D170:D172"/>
    <mergeCell ref="B167:B169"/>
    <mergeCell ref="I170:I172"/>
    <mergeCell ref="D158:D160"/>
    <mergeCell ref="I208:I211"/>
    <mergeCell ref="H208:H211"/>
    <mergeCell ref="J161:J163"/>
    <mergeCell ref="J155:J157"/>
    <mergeCell ref="I155:I157"/>
    <mergeCell ref="H179:H181"/>
    <mergeCell ref="H170:H172"/>
    <mergeCell ref="J200:J203"/>
    <mergeCell ref="B208:B211"/>
    <mergeCell ref="I204:I207"/>
    <mergeCell ref="C149:C151"/>
    <mergeCell ref="D149:D151"/>
    <mergeCell ref="C208:C211"/>
    <mergeCell ref="D208:D211"/>
    <mergeCell ref="C254:C256"/>
    <mergeCell ref="D245:D247"/>
    <mergeCell ref="A264:A267"/>
    <mergeCell ref="A220:A223"/>
    <mergeCell ref="B220:B223"/>
    <mergeCell ref="D236:D239"/>
    <mergeCell ref="D191:D193"/>
    <mergeCell ref="B191:B193"/>
    <mergeCell ref="B251:B253"/>
    <mergeCell ref="A245:A247"/>
    <mergeCell ref="A200:A203"/>
    <mergeCell ref="C251:C253"/>
    <mergeCell ref="A185:A187"/>
    <mergeCell ref="A251:A253"/>
    <mergeCell ref="A228:A231"/>
    <mergeCell ref="L173:L175"/>
    <mergeCell ref="L182:L184"/>
    <mergeCell ref="A224:A227"/>
    <mergeCell ref="I232:I235"/>
    <mergeCell ref="L167:L169"/>
    <mergeCell ref="C220:C223"/>
    <mergeCell ref="A188:A190"/>
    <mergeCell ref="A194:A196"/>
    <mergeCell ref="J170:J172"/>
    <mergeCell ref="H167:H169"/>
    <mergeCell ref="K176:K178"/>
    <mergeCell ref="B158:B160"/>
    <mergeCell ref="D164:D166"/>
    <mergeCell ref="H161:H163"/>
    <mergeCell ref="L170:L172"/>
    <mergeCell ref="L179:L181"/>
    <mergeCell ref="H158:H160"/>
    <mergeCell ref="K164:K166"/>
    <mergeCell ref="A158:A160"/>
    <mergeCell ref="L161:L163"/>
    <mergeCell ref="J164:J166"/>
    <mergeCell ref="K161:K163"/>
    <mergeCell ref="J228:J231"/>
    <mergeCell ref="L232:L235"/>
    <mergeCell ref="L197:L199"/>
    <mergeCell ref="A161:A163"/>
    <mergeCell ref="D194:D196"/>
    <mergeCell ref="D182:D184"/>
    <mergeCell ref="D173:D175"/>
    <mergeCell ref="C170:C172"/>
    <mergeCell ref="L194:L196"/>
    <mergeCell ref="B173:B175"/>
    <mergeCell ref="J251:J253"/>
    <mergeCell ref="J236:J239"/>
    <mergeCell ref="J242:J244"/>
    <mergeCell ref="C182:C184"/>
    <mergeCell ref="A173:A175"/>
    <mergeCell ref="I173:I175"/>
    <mergeCell ref="K254:K256"/>
    <mergeCell ref="J179:J181"/>
    <mergeCell ref="A191:A193"/>
    <mergeCell ref="B798:E798"/>
    <mergeCell ref="F798:G798"/>
    <mergeCell ref="A619:A621"/>
    <mergeCell ref="B619:B621"/>
    <mergeCell ref="C619:C621"/>
    <mergeCell ref="D619:D621"/>
    <mergeCell ref="H616:H618"/>
    <mergeCell ref="I616:I618"/>
    <mergeCell ref="H251:H253"/>
    <mergeCell ref="D254:D256"/>
    <mergeCell ref="I348:I351"/>
    <mergeCell ref="D384:D386"/>
    <mergeCell ref="I378:I380"/>
    <mergeCell ref="I254:I256"/>
    <mergeCell ref="H289:H292"/>
    <mergeCell ref="A481:B483"/>
    <mergeCell ref="I481:I483"/>
    <mergeCell ref="I550:I552"/>
    <mergeCell ref="B577:B579"/>
    <mergeCell ref="H613:H615"/>
    <mergeCell ref="A601:A603"/>
    <mergeCell ref="K616:K618"/>
    <mergeCell ref="H619:H621"/>
    <mergeCell ref="B802:E802"/>
    <mergeCell ref="F802:G802"/>
    <mergeCell ref="B224:D227"/>
    <mergeCell ref="A240:L240"/>
    <mergeCell ref="A241:L241"/>
    <mergeCell ref="B242:D244"/>
    <mergeCell ref="B260:D263"/>
    <mergeCell ref="B289:D292"/>
    <mergeCell ref="B317:D320"/>
    <mergeCell ref="B344:D347"/>
    <mergeCell ref="B370:D373"/>
    <mergeCell ref="B394:D397"/>
    <mergeCell ref="A410:L410"/>
    <mergeCell ref="A411:L411"/>
    <mergeCell ref="B412:D414"/>
    <mergeCell ref="B430:D432"/>
    <mergeCell ref="B442:D444"/>
    <mergeCell ref="B469:D471"/>
    <mergeCell ref="C257:C259"/>
    <mergeCell ref="K228:K231"/>
    <mergeCell ref="H254:H256"/>
    <mergeCell ref="C275:C277"/>
    <mergeCell ref="A278:A280"/>
    <mergeCell ref="A301:A303"/>
    <mergeCell ref="C268:C271"/>
    <mergeCell ref="A275:A277"/>
    <mergeCell ref="A293:A296"/>
    <mergeCell ref="A248:A250"/>
    <mergeCell ref="A268:A271"/>
    <mergeCell ref="C301:C303"/>
    <mergeCell ref="A616:A618"/>
    <mergeCell ref="B616:D618"/>
    <mergeCell ref="A589:A591"/>
    <mergeCell ref="B607:B609"/>
    <mergeCell ref="B610:B612"/>
    <mergeCell ref="I619:I621"/>
    <mergeCell ref="J619:J621"/>
    <mergeCell ref="K619:K621"/>
    <mergeCell ref="L619:L621"/>
    <mergeCell ref="A622:A624"/>
    <mergeCell ref="A625:A627"/>
    <mergeCell ref="B622:B624"/>
    <mergeCell ref="B625:B627"/>
    <mergeCell ref="C622:C624"/>
    <mergeCell ref="D622:D624"/>
    <mergeCell ref="C625:C627"/>
    <mergeCell ref="D625:D627"/>
    <mergeCell ref="H622:H624"/>
    <mergeCell ref="I622:I624"/>
    <mergeCell ref="J622:J624"/>
    <mergeCell ref="K622:K624"/>
    <mergeCell ref="L622:L624"/>
    <mergeCell ref="H625:H627"/>
    <mergeCell ref="I625:I627"/>
    <mergeCell ref="J625:J627"/>
    <mergeCell ref="K625:K627"/>
    <mergeCell ref="L625:L627"/>
    <mergeCell ref="I592:I594"/>
    <mergeCell ref="A598:A600"/>
    <mergeCell ref="H607:H609"/>
    <mergeCell ref="H601:H603"/>
  </mergeCells>
  <phoneticPr fontId="0" type="noConversion"/>
  <pageMargins left="0.6692913385826772" right="0.31496062992125984" top="0.31496062992125984" bottom="0.19685039370078741" header="0.31496062992125984" footer="0.15748031496062992"/>
  <pageSetup paperSize="9" scale="41" fitToHeight="0" orientation="portrait" r:id="rId1"/>
  <rowBreaks count="16" manualBreakCount="16">
    <brk id="47" max="11" man="1"/>
    <brk id="77" max="11" man="1"/>
    <brk id="142" max="11" man="1"/>
    <brk id="181" max="11" man="1"/>
    <brk id="221" max="11" man="1"/>
    <brk id="305" max="11" man="1"/>
    <brk id="347" max="11" man="1"/>
    <brk id="390" max="11" man="1"/>
    <brk id="434" max="11" man="1"/>
    <brk id="479" max="11" man="1"/>
    <brk id="522" max="11" man="1"/>
    <brk id="566" max="11" man="1"/>
    <brk id="608" max="11" man="1"/>
    <brk id="651" max="11" man="1"/>
    <brk id="691" max="11" man="1"/>
    <brk id="7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2024 года</vt:lpstr>
      <vt:lpstr>'на 1 января 2024 года'!Область_печати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2024-06-03T03:13:02Z</cp:lastPrinted>
  <dcterms:created xsi:type="dcterms:W3CDTF">2013-10-07T02:48:36Z</dcterms:created>
  <dcterms:modified xsi:type="dcterms:W3CDTF">2024-07-31T10:39:31Z</dcterms:modified>
</cp:coreProperties>
</file>