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65" windowWidth="15480" windowHeight="11580" tabRatio="596"/>
  </bookViews>
  <sheets>
    <sheet name="на 1 января 2023 года" sheetId="1" r:id="rId1"/>
  </sheets>
  <definedNames>
    <definedName name="_xlnm.Print_Area" localSheetId="0">'на 1 января 2023 года'!$A$1:$L$789</definedName>
  </definedNames>
  <calcPr calcId="125725"/>
</workbook>
</file>

<file path=xl/calcChain.xml><?xml version="1.0" encoding="utf-8"?>
<calcChain xmlns="http://schemas.openxmlformats.org/spreadsheetml/2006/main">
  <c r="G228" i="1"/>
  <c r="G227"/>
  <c r="G226"/>
  <c r="F778"/>
  <c r="F777"/>
  <c r="F776"/>
  <c r="F775"/>
  <c r="G774"/>
  <c r="G773"/>
  <c r="G772"/>
  <c r="G771"/>
  <c r="F774"/>
  <c r="F773"/>
  <c r="F772"/>
  <c r="F771"/>
  <c r="G762"/>
  <c r="G761"/>
  <c r="G760"/>
  <c r="G759"/>
  <c r="F762"/>
  <c r="F761"/>
  <c r="F760"/>
  <c r="F759"/>
  <c r="G766"/>
  <c r="G765"/>
  <c r="G764"/>
  <c r="G763"/>
  <c r="F766"/>
  <c r="F765"/>
  <c r="F764"/>
  <c r="F763"/>
  <c r="F767"/>
  <c r="G750"/>
  <c r="G749"/>
  <c r="G748"/>
  <c r="G747"/>
  <c r="F750"/>
  <c r="F749"/>
  <c r="F748"/>
  <c r="F747"/>
  <c r="G754"/>
  <c r="G753"/>
  <c r="G752"/>
  <c r="G751"/>
  <c r="F754"/>
  <c r="F753"/>
  <c r="F752"/>
  <c r="F751"/>
  <c r="F755"/>
  <c r="G738"/>
  <c r="G737"/>
  <c r="G736"/>
  <c r="G735"/>
  <c r="F738"/>
  <c r="F737"/>
  <c r="F736"/>
  <c r="F735"/>
  <c r="G742"/>
  <c r="G741"/>
  <c r="G740"/>
  <c r="G739"/>
  <c r="F742"/>
  <c r="F741"/>
  <c r="F740"/>
  <c r="F739"/>
  <c r="F743"/>
  <c r="G732"/>
  <c r="G731"/>
  <c r="G730"/>
  <c r="G729"/>
  <c r="F732"/>
  <c r="F731"/>
  <c r="F730"/>
  <c r="F729"/>
  <c r="G700"/>
  <c r="G699"/>
  <c r="G698"/>
  <c r="G697"/>
  <c r="F700"/>
  <c r="F699"/>
  <c r="F698"/>
  <c r="F697"/>
  <c r="G704"/>
  <c r="G703"/>
  <c r="G702"/>
  <c r="G701"/>
  <c r="F704"/>
  <c r="F703"/>
  <c r="F702"/>
  <c r="F701"/>
  <c r="F725"/>
  <c r="F721"/>
  <c r="F717"/>
  <c r="F713"/>
  <c r="F709"/>
  <c r="G684"/>
  <c r="G683"/>
  <c r="G682"/>
  <c r="G681"/>
  <c r="F684"/>
  <c r="F683"/>
  <c r="F682"/>
  <c r="F681"/>
  <c r="G688"/>
  <c r="G687"/>
  <c r="G686"/>
  <c r="G685"/>
  <c r="F688"/>
  <c r="F687"/>
  <c r="F686"/>
  <c r="F685"/>
  <c r="F693"/>
  <c r="F689"/>
  <c r="G636"/>
  <c r="G635"/>
  <c r="G634"/>
  <c r="G633"/>
  <c r="F636"/>
  <c r="F635"/>
  <c r="F634"/>
  <c r="F633"/>
  <c r="G640"/>
  <c r="G639"/>
  <c r="G638"/>
  <c r="G637"/>
  <c r="F640"/>
  <c r="F639"/>
  <c r="F638"/>
  <c r="F637"/>
  <c r="F677"/>
  <c r="F673"/>
  <c r="F669"/>
  <c r="F665"/>
  <c r="F661"/>
  <c r="F657"/>
  <c r="F653"/>
  <c r="F649"/>
  <c r="F645"/>
  <c r="F641"/>
  <c r="G620"/>
  <c r="G619"/>
  <c r="G618"/>
  <c r="G617"/>
  <c r="F620"/>
  <c r="F619"/>
  <c r="F618"/>
  <c r="F617"/>
  <c r="G624"/>
  <c r="G623"/>
  <c r="G622"/>
  <c r="G621"/>
  <c r="F624"/>
  <c r="F623"/>
  <c r="F622"/>
  <c r="F621"/>
  <c r="F629"/>
  <c r="F625"/>
  <c r="G614"/>
  <c r="G613"/>
  <c r="G612"/>
  <c r="F614"/>
  <c r="F613"/>
  <c r="F612"/>
  <c r="G599"/>
  <c r="G596" s="1"/>
  <c r="G598"/>
  <c r="G595" s="1"/>
  <c r="F599"/>
  <c r="F596" s="1"/>
  <c r="F598"/>
  <c r="F595" s="1"/>
  <c r="F609"/>
  <c r="F606"/>
  <c r="F603"/>
  <c r="F600"/>
  <c r="F597" s="1"/>
  <c r="F594" s="1"/>
  <c r="G572"/>
  <c r="G569" s="1"/>
  <c r="G571"/>
  <c r="G568" s="1"/>
  <c r="F572"/>
  <c r="F569" s="1"/>
  <c r="F571"/>
  <c r="F568" s="1"/>
  <c r="F591"/>
  <c r="F588"/>
  <c r="F579"/>
  <c r="F576"/>
  <c r="F573"/>
  <c r="G557"/>
  <c r="G554" s="1"/>
  <c r="G556"/>
  <c r="G553" s="1"/>
  <c r="F557"/>
  <c r="F554" s="1"/>
  <c r="F556"/>
  <c r="F553" s="1"/>
  <c r="F564"/>
  <c r="F561"/>
  <c r="F558"/>
  <c r="G529"/>
  <c r="G525" s="1"/>
  <c r="G528"/>
  <c r="G524" s="1"/>
  <c r="G527"/>
  <c r="G523" s="1"/>
  <c r="F529"/>
  <c r="F525" s="1"/>
  <c r="F528"/>
  <c r="F524" s="1"/>
  <c r="F527"/>
  <c r="F523" s="1"/>
  <c r="F543"/>
  <c r="F540"/>
  <c r="F537"/>
  <c r="F534"/>
  <c r="F530"/>
  <c r="G500"/>
  <c r="G497" s="1"/>
  <c r="G499"/>
  <c r="G496" s="1"/>
  <c r="F500"/>
  <c r="F497" s="1"/>
  <c r="F499"/>
  <c r="F496" s="1"/>
  <c r="F519"/>
  <c r="F516"/>
  <c r="F513"/>
  <c r="F510"/>
  <c r="F507"/>
  <c r="F504"/>
  <c r="F501"/>
  <c r="G486"/>
  <c r="G482" s="1"/>
  <c r="G549" s="1"/>
  <c r="G485"/>
  <c r="G481" s="1"/>
  <c r="G484"/>
  <c r="G480" s="1"/>
  <c r="F486"/>
  <c r="F482" s="1"/>
  <c r="F485"/>
  <c r="F481" s="1"/>
  <c r="F484"/>
  <c r="F480" s="1"/>
  <c r="F491"/>
  <c r="F487"/>
  <c r="G467"/>
  <c r="G464" s="1"/>
  <c r="G466"/>
  <c r="G463" s="1"/>
  <c r="F467"/>
  <c r="F464" s="1"/>
  <c r="F466"/>
  <c r="F463" s="1"/>
  <c r="F471"/>
  <c r="F468"/>
  <c r="G443"/>
  <c r="G440" s="1"/>
  <c r="G442"/>
  <c r="G439" s="1"/>
  <c r="F443"/>
  <c r="F440" s="1"/>
  <c r="F442"/>
  <c r="F439" s="1"/>
  <c r="F459"/>
  <c r="F456"/>
  <c r="F453"/>
  <c r="F450"/>
  <c r="F444"/>
  <c r="G431"/>
  <c r="G428" s="1"/>
  <c r="G430"/>
  <c r="G427" s="1"/>
  <c r="F431"/>
  <c r="F428" s="1"/>
  <c r="F430"/>
  <c r="F427" s="1"/>
  <c r="F432"/>
  <c r="F423"/>
  <c r="F435"/>
  <c r="G413"/>
  <c r="G410" s="1"/>
  <c r="G412"/>
  <c r="G409" s="1"/>
  <c r="F413"/>
  <c r="F410" s="1"/>
  <c r="F412"/>
  <c r="F409" s="1"/>
  <c r="F420"/>
  <c r="F417"/>
  <c r="F414"/>
  <c r="G397"/>
  <c r="G393" s="1"/>
  <c r="G396"/>
  <c r="G392" s="1"/>
  <c r="G395"/>
  <c r="G391" s="1"/>
  <c r="F397"/>
  <c r="F393" s="1"/>
  <c r="F396"/>
  <c r="F392" s="1"/>
  <c r="F395"/>
  <c r="F391" s="1"/>
  <c r="F398"/>
  <c r="F394" s="1"/>
  <c r="F390" s="1"/>
  <c r="F377"/>
  <c r="G381"/>
  <c r="G377" s="1"/>
  <c r="G380"/>
  <c r="G376" s="1"/>
  <c r="G379"/>
  <c r="G375" s="1"/>
  <c r="F381"/>
  <c r="F380"/>
  <c r="F376" s="1"/>
  <c r="F379"/>
  <c r="F375" s="1"/>
  <c r="F386"/>
  <c r="F382"/>
  <c r="G360"/>
  <c r="G356" s="1"/>
  <c r="G359"/>
  <c r="G355" s="1"/>
  <c r="G358"/>
  <c r="G354" s="1"/>
  <c r="F360"/>
  <c r="F356" s="1"/>
  <c r="F359"/>
  <c r="F355" s="1"/>
  <c r="F358"/>
  <c r="F354" s="1"/>
  <c r="F370"/>
  <c r="F367"/>
  <c r="F364"/>
  <c r="F361"/>
  <c r="G337"/>
  <c r="G333" s="1"/>
  <c r="G336"/>
  <c r="G332" s="1"/>
  <c r="G335"/>
  <c r="G331" s="1"/>
  <c r="F337"/>
  <c r="F333" s="1"/>
  <c r="F336"/>
  <c r="F332" s="1"/>
  <c r="F335"/>
  <c r="F331" s="1"/>
  <c r="F350"/>
  <c r="F346"/>
  <c r="F342"/>
  <c r="F338"/>
  <c r="G313"/>
  <c r="G309" s="1"/>
  <c r="G312"/>
  <c r="G308" s="1"/>
  <c r="G311"/>
  <c r="G307" s="1"/>
  <c r="F313"/>
  <c r="F309" s="1"/>
  <c r="F312"/>
  <c r="F308" s="1"/>
  <c r="F311"/>
  <c r="F307" s="1"/>
  <c r="F326"/>
  <c r="F323"/>
  <c r="F320"/>
  <c r="F317"/>
  <c r="F314"/>
  <c r="G286"/>
  <c r="G282" s="1"/>
  <c r="G287"/>
  <c r="G283" s="1"/>
  <c r="G288"/>
  <c r="G284" s="1"/>
  <c r="F288"/>
  <c r="F284" s="1"/>
  <c r="F287"/>
  <c r="F283" s="1"/>
  <c r="F286"/>
  <c r="F282" s="1"/>
  <c r="F303"/>
  <c r="F299"/>
  <c r="F296"/>
  <c r="F293"/>
  <c r="F289"/>
  <c r="G268"/>
  <c r="G264" s="1"/>
  <c r="G269"/>
  <c r="G265" s="1"/>
  <c r="G270"/>
  <c r="G266" s="1"/>
  <c r="F270"/>
  <c r="F266" s="1"/>
  <c r="F269"/>
  <c r="F265" s="1"/>
  <c r="F268"/>
  <c r="F264" s="1"/>
  <c r="F278"/>
  <c r="F275"/>
  <c r="F271"/>
  <c r="G244"/>
  <c r="G241" s="1"/>
  <c r="G243"/>
  <c r="G240" s="1"/>
  <c r="F244"/>
  <c r="F241" s="1"/>
  <c r="F243"/>
  <c r="F240" s="1"/>
  <c r="F260"/>
  <c r="F257"/>
  <c r="F254"/>
  <c r="F251"/>
  <c r="F248"/>
  <c r="F245"/>
  <c r="G224"/>
  <c r="G223"/>
  <c r="G222"/>
  <c r="F228"/>
  <c r="F224" s="1"/>
  <c r="F227"/>
  <c r="F223" s="1"/>
  <c r="F226"/>
  <c r="F222" s="1"/>
  <c r="F229"/>
  <c r="F225" s="1"/>
  <c r="F221" s="1"/>
  <c r="G216"/>
  <c r="G212" s="1"/>
  <c r="G215"/>
  <c r="G211" s="1"/>
  <c r="G214"/>
  <c r="G210" s="1"/>
  <c r="F216"/>
  <c r="F212" s="1"/>
  <c r="F215"/>
  <c r="F211" s="1"/>
  <c r="F214"/>
  <c r="F210" s="1"/>
  <c r="F217"/>
  <c r="F213" s="1"/>
  <c r="F209" s="1"/>
  <c r="G204"/>
  <c r="G200" s="1"/>
  <c r="G203"/>
  <c r="G199" s="1"/>
  <c r="G202"/>
  <c r="G198" s="1"/>
  <c r="F204"/>
  <c r="F200" s="1"/>
  <c r="F203"/>
  <c r="F199" s="1"/>
  <c r="F202"/>
  <c r="F198" s="1"/>
  <c r="F205"/>
  <c r="F201" s="1"/>
  <c r="F197" s="1"/>
  <c r="G190"/>
  <c r="G187" s="1"/>
  <c r="G189"/>
  <c r="G186" s="1"/>
  <c r="F190"/>
  <c r="F187" s="1"/>
  <c r="F189"/>
  <c r="F186" s="1"/>
  <c r="F194"/>
  <c r="F191"/>
  <c r="G178"/>
  <c r="G175" s="1"/>
  <c r="G177"/>
  <c r="G174" s="1"/>
  <c r="F178"/>
  <c r="F175" s="1"/>
  <c r="F177"/>
  <c r="F174" s="1"/>
  <c r="F182"/>
  <c r="F179"/>
  <c r="G163"/>
  <c r="G160" s="1"/>
  <c r="G162"/>
  <c r="G159" s="1"/>
  <c r="F163"/>
  <c r="F160" s="1"/>
  <c r="F162"/>
  <c r="F159" s="1"/>
  <c r="F170"/>
  <c r="F167"/>
  <c r="F164"/>
  <c r="G145"/>
  <c r="G142" s="1"/>
  <c r="G144"/>
  <c r="G141" s="1"/>
  <c r="F145"/>
  <c r="F142" s="1"/>
  <c r="F144"/>
  <c r="F141" s="1"/>
  <c r="F155"/>
  <c r="F152"/>
  <c r="F149"/>
  <c r="F146"/>
  <c r="G133"/>
  <c r="G130" s="1"/>
  <c r="G132"/>
  <c r="G129" s="1"/>
  <c r="F133"/>
  <c r="F130" s="1"/>
  <c r="F132"/>
  <c r="F129" s="1"/>
  <c r="F137"/>
  <c r="F134"/>
  <c r="G118"/>
  <c r="G115" s="1"/>
  <c r="G117"/>
  <c r="G114" s="1"/>
  <c r="F118"/>
  <c r="F115" s="1"/>
  <c r="F117"/>
  <c r="F114" s="1"/>
  <c r="F125"/>
  <c r="F122"/>
  <c r="F119"/>
  <c r="G106"/>
  <c r="G103" s="1"/>
  <c r="G105"/>
  <c r="G102" s="1"/>
  <c r="F106"/>
  <c r="F103" s="1"/>
  <c r="F105"/>
  <c r="F102" s="1"/>
  <c r="F110"/>
  <c r="F107"/>
  <c r="G27"/>
  <c r="G23" s="1"/>
  <c r="G26"/>
  <c r="G22" s="1"/>
  <c r="G25"/>
  <c r="G21" s="1"/>
  <c r="F27"/>
  <c r="F23" s="1"/>
  <c r="F26"/>
  <c r="F22" s="1"/>
  <c r="F25"/>
  <c r="F21" s="1"/>
  <c r="F97"/>
  <c r="F93"/>
  <c r="F89"/>
  <c r="F85"/>
  <c r="F81"/>
  <c r="F77"/>
  <c r="F73"/>
  <c r="F69"/>
  <c r="F65"/>
  <c r="F61"/>
  <c r="F57"/>
  <c r="F53"/>
  <c r="F49"/>
  <c r="F46"/>
  <c r="F43"/>
  <c r="F40"/>
  <c r="F37"/>
  <c r="F34"/>
  <c r="F31"/>
  <c r="F28"/>
  <c r="G229"/>
  <c r="G97"/>
  <c r="G346"/>
  <c r="G320"/>
  <c r="G296"/>
  <c r="G278"/>
  <c r="G260"/>
  <c r="G257"/>
  <c r="G225" l="1"/>
  <c r="G221" s="1"/>
  <c r="F429"/>
  <c r="F426" s="1"/>
  <c r="F547"/>
  <c r="G547"/>
  <c r="F476"/>
  <c r="G548"/>
  <c r="F310"/>
  <c r="F306" s="1"/>
  <c r="F357"/>
  <c r="F353" s="1"/>
  <c r="F378"/>
  <c r="F374" s="1"/>
  <c r="F465"/>
  <c r="F462" s="1"/>
  <c r="F483"/>
  <c r="F479" s="1"/>
  <c r="F498"/>
  <c r="F495" s="1"/>
  <c r="F404"/>
  <c r="G405"/>
  <c r="F548"/>
  <c r="F549"/>
  <c r="F403"/>
  <c r="G404"/>
  <c r="F405"/>
  <c r="F285"/>
  <c r="F281" s="1"/>
  <c r="F334"/>
  <c r="F330" s="1"/>
  <c r="F411"/>
  <c r="F408" s="1"/>
  <c r="F475"/>
  <c r="F526"/>
  <c r="F522" s="1"/>
  <c r="F546" s="1"/>
  <c r="F555"/>
  <c r="F552" s="1"/>
  <c r="G403"/>
  <c r="G475"/>
  <c r="G476"/>
  <c r="F234"/>
  <c r="F236"/>
  <c r="F267"/>
  <c r="F263" s="1"/>
  <c r="F188"/>
  <c r="F185" s="1"/>
  <c r="F235"/>
  <c r="G236"/>
  <c r="F242"/>
  <c r="F239" s="1"/>
  <c r="G235"/>
  <c r="G234"/>
  <c r="F161"/>
  <c r="F158" s="1"/>
  <c r="F176"/>
  <c r="F173" s="1"/>
  <c r="F104"/>
  <c r="F101" s="1"/>
  <c r="F131"/>
  <c r="F128" s="1"/>
  <c r="F143"/>
  <c r="F140" s="1"/>
  <c r="F24"/>
  <c r="F20" s="1"/>
  <c r="F116"/>
  <c r="F113" s="1"/>
  <c r="G93"/>
  <c r="G217"/>
  <c r="G213" s="1"/>
  <c r="G209" s="1"/>
  <c r="G205"/>
  <c r="G201" s="1"/>
  <c r="G197" s="1"/>
  <c r="G398"/>
  <c r="G394" s="1"/>
  <c r="G390" s="1"/>
  <c r="G778" l="1"/>
  <c r="G777"/>
  <c r="G776"/>
  <c r="F402"/>
  <c r="F233"/>
  <c r="G386"/>
  <c r="G382"/>
  <c r="G370"/>
  <c r="G89"/>
  <c r="G591"/>
  <c r="G588"/>
  <c r="G378" l="1"/>
  <c r="G374" s="1"/>
  <c r="G254"/>
  <c r="G251" l="1"/>
  <c r="G85"/>
  <c r="G81"/>
  <c r="G248"/>
  <c r="G767" l="1"/>
  <c r="G755"/>
  <c r="G743"/>
  <c r="F585"/>
  <c r="G585"/>
  <c r="G182"/>
  <c r="G77"/>
  <c r="G73" l="1"/>
  <c r="G725"/>
  <c r="G677"/>
  <c r="G673"/>
  <c r="G69"/>
  <c r="G194"/>
  <c r="G191"/>
  <c r="G471"/>
  <c r="G468"/>
  <c r="G459"/>
  <c r="G721"/>
  <c r="G717"/>
  <c r="G713"/>
  <c r="G709"/>
  <c r="F705"/>
  <c r="G705"/>
  <c r="G693"/>
  <c r="G689"/>
  <c r="G669"/>
  <c r="G665"/>
  <c r="G661"/>
  <c r="G657"/>
  <c r="G653"/>
  <c r="G649"/>
  <c r="G645"/>
  <c r="G641"/>
  <c r="G629"/>
  <c r="G625"/>
  <c r="G155"/>
  <c r="G40"/>
  <c r="G37"/>
  <c r="G34"/>
  <c r="G456"/>
  <c r="G453"/>
  <c r="G450"/>
  <c r="F447"/>
  <c r="F441" s="1"/>
  <c r="F438" s="1"/>
  <c r="F474" s="1"/>
  <c r="G447"/>
  <c r="G444"/>
  <c r="G435"/>
  <c r="G432"/>
  <c r="G423"/>
  <c r="G420"/>
  <c r="G417"/>
  <c r="G414"/>
  <c r="G367"/>
  <c r="G364"/>
  <c r="G361"/>
  <c r="G350"/>
  <c r="G342"/>
  <c r="G338"/>
  <c r="G326"/>
  <c r="G323"/>
  <c r="G317"/>
  <c r="G314"/>
  <c r="G303"/>
  <c r="G299"/>
  <c r="G293"/>
  <c r="G289"/>
  <c r="G275"/>
  <c r="G271"/>
  <c r="G245"/>
  <c r="G242" s="1"/>
  <c r="G239" s="1"/>
  <c r="G179"/>
  <c r="G176" s="1"/>
  <c r="G173" s="1"/>
  <c r="G170"/>
  <c r="G167"/>
  <c r="G164"/>
  <c r="G152"/>
  <c r="G149"/>
  <c r="G146"/>
  <c r="G137"/>
  <c r="G134"/>
  <c r="G125"/>
  <c r="G122"/>
  <c r="G119"/>
  <c r="G110"/>
  <c r="G107"/>
  <c r="G104" s="1"/>
  <c r="G101" s="1"/>
  <c r="G65"/>
  <c r="G61"/>
  <c r="G57"/>
  <c r="G53"/>
  <c r="G49"/>
  <c r="G46"/>
  <c r="G43"/>
  <c r="G31"/>
  <c r="G28"/>
  <c r="G609"/>
  <c r="G606"/>
  <c r="G603"/>
  <c r="G600"/>
  <c r="F582"/>
  <c r="F570" s="1"/>
  <c r="F567" s="1"/>
  <c r="G582"/>
  <c r="G579"/>
  <c r="G576"/>
  <c r="G543"/>
  <c r="G540"/>
  <c r="G537"/>
  <c r="G534"/>
  <c r="G530"/>
  <c r="G519"/>
  <c r="G516"/>
  <c r="G513"/>
  <c r="G510"/>
  <c r="G507"/>
  <c r="G504"/>
  <c r="G501"/>
  <c r="G491"/>
  <c r="G487"/>
  <c r="G573"/>
  <c r="G564"/>
  <c r="G561"/>
  <c r="G558"/>
  <c r="G267" l="1"/>
  <c r="G263" s="1"/>
  <c r="G188"/>
  <c r="G185" s="1"/>
  <c r="G310"/>
  <c r="G306" s="1"/>
  <c r="G429"/>
  <c r="G426" s="1"/>
  <c r="G555"/>
  <c r="G552" s="1"/>
  <c r="G570"/>
  <c r="G567" s="1"/>
  <c r="G498"/>
  <c r="G495" s="1"/>
  <c r="G441"/>
  <c r="G438" s="1"/>
  <c r="G483"/>
  <c r="G479" s="1"/>
  <c r="G546" s="1"/>
  <c r="G526"/>
  <c r="G522" s="1"/>
  <c r="G597"/>
  <c r="G594" s="1"/>
  <c r="G334"/>
  <c r="G330" s="1"/>
  <c r="G357"/>
  <c r="G353" s="1"/>
  <c r="G411"/>
  <c r="G408" s="1"/>
  <c r="G465"/>
  <c r="G462" s="1"/>
  <c r="G285"/>
  <c r="G281" s="1"/>
  <c r="G24"/>
  <c r="G20" s="1"/>
  <c r="G143"/>
  <c r="G140" s="1"/>
  <c r="G161"/>
  <c r="G158" s="1"/>
  <c r="G116"/>
  <c r="G113" s="1"/>
  <c r="G131"/>
  <c r="G128" s="1"/>
  <c r="G474" l="1"/>
  <c r="G402"/>
  <c r="G233"/>
  <c r="G775" l="1"/>
</calcChain>
</file>

<file path=xl/sharedStrings.xml><?xml version="1.0" encoding="utf-8"?>
<sst xmlns="http://schemas.openxmlformats.org/spreadsheetml/2006/main" count="2247" uniqueCount="561">
  <si>
    <t>Мероприятие 1: Обеспечение культурно-досуговой организации</t>
  </si>
  <si>
    <t>Мероприятие 1: Обеспечение деятельности библиотечных организаций</t>
  </si>
  <si>
    <t>Мероприятие 1: Обеспечение деятельности организаций дополнительного образования</t>
  </si>
  <si>
    <t>Мероприятие 1: Обеспечение музейной деятельности</t>
  </si>
  <si>
    <t>Итого по подпрограмме 3 муниципальной программы</t>
  </si>
  <si>
    <t xml:space="preserve">Удельный вес здании муниципальных учреждений, предоставляющих услуги населению, оборудованных с учетом потребностей инвалидов, в общем числе зданий муниципальных учреждений, предоставляющих услуги населению, с учетом потребностей инвалидов </t>
  </si>
  <si>
    <t>1.1.2.</t>
  </si>
  <si>
    <t>2.1.2.</t>
  </si>
  <si>
    <t>2.1.3.</t>
  </si>
  <si>
    <t>2.1.4.</t>
  </si>
  <si>
    <t>2.1.5.</t>
  </si>
  <si>
    <t>2.1.6.</t>
  </si>
  <si>
    <t>2.1.7.</t>
  </si>
  <si>
    <t>3.1.2.</t>
  </si>
  <si>
    <t>3. Поступлений целевого характера из федерального бюджета</t>
  </si>
  <si>
    <t>3.1.3.</t>
  </si>
  <si>
    <t>3.1.4.</t>
  </si>
  <si>
    <t>3.1.5.</t>
  </si>
  <si>
    <t>Итого по подпрограмме 4  муниципальной программы</t>
  </si>
  <si>
    <t>ВСЕГО по муниципальной  программе</t>
  </si>
  <si>
    <t>№ п/п</t>
  </si>
  <si>
    <t>Наименование</t>
  </si>
  <si>
    <t>Единица измерения</t>
  </si>
  <si>
    <t>Значение</t>
  </si>
  <si>
    <t>Всего</t>
  </si>
  <si>
    <t>2. Поступлений целевого характера из областного бюджета</t>
  </si>
  <si>
    <t>Х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</si>
  <si>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</si>
  <si>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</si>
  <si>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Доля родителей (законных представителей), получающих денежную компенсацию части родительской платы за содержание детей (присмотр и уход за детьми) в образовательных организациях, реализующих основную общеобразовательную программу дошкольного образования</t>
  </si>
  <si>
    <t>Доля обучающихся в общеобразовательных организациях,  сдавших единый государственный экзамен по русскому языку и математике,  от общего количества обучающихся в общеобразовательных организациях,  участвовавших в едином государственном экзамене по русскому языку и математике.</t>
  </si>
  <si>
    <t>Доля общеобразовательных организаций, оснащенных транспортными средствами для подвоза обучающихся соответствующих требованиям безопасности перевозки детей, от общего количества общеобразовательных организаций</t>
  </si>
  <si>
    <t>Доля обучающихся - участников олимпиад, научно-практических конференций, спортивных мероприятий, творческих конкурсов от общего количества обучающихся муниципальных образовательных организаций.</t>
  </si>
  <si>
    <t>Доля педагогов, принимающих участие в различных организационных формах предъявления опыта работы на муниципальном, региональном, всероссийском и международном уровне</t>
  </si>
  <si>
    <t>Доля молодых специалистов от общего количества педагогических работников образовательных организаций</t>
  </si>
  <si>
    <t>Доля потребителей муниципальных услуг, удовлетворенных качеством и доступностью муниципальных услуг в сфере образования</t>
  </si>
  <si>
    <t>Доля  опекунов  (попечителей) детей-сирот и детей, оставшихся без попечения родителей, получающих выплату на содержание подопечных детей</t>
  </si>
  <si>
    <t xml:space="preserve">Мероприятие 1: Организация и осуществление деятельности по опеке и попечительству над несовершеннолетними
</t>
  </si>
  <si>
    <t>Наименование показателя</t>
  </si>
  <si>
    <t>Финансовое обеспечение</t>
  </si>
  <si>
    <t>Итого по подпрограмме 1 муниципальной программы</t>
  </si>
  <si>
    <t>1.1.</t>
  </si>
  <si>
    <t>1.1.1.</t>
  </si>
  <si>
    <t>2.1.</t>
  </si>
  <si>
    <t>2.1.1.</t>
  </si>
  <si>
    <t>3.1.</t>
  </si>
  <si>
    <t>3.1.1.</t>
  </si>
  <si>
    <t>4.1.</t>
  </si>
  <si>
    <t>4.1.1.</t>
  </si>
  <si>
    <t>5.1.</t>
  </si>
  <si>
    <t>5.1.1.</t>
  </si>
  <si>
    <t>6.1.</t>
  </si>
  <si>
    <t>6.1.1.</t>
  </si>
  <si>
    <t>Итого по подпрограмме 2 муниципальной программы</t>
  </si>
  <si>
    <t xml:space="preserve">Мероприятие 2: Организация работ по беспрепятственному посещению инвалидами спортивных объектов
</t>
  </si>
  <si>
    <t>Мероприятие 1: Вовлечение людей с ограниченными возможностями в клубные формирования и любительские объединения районного центра культуры</t>
  </si>
  <si>
    <t>Мероприятие 4: Проведение декад, посвященных людям с ограниченными возможностями</t>
  </si>
  <si>
    <t xml:space="preserve">Мероприятие 6: Проведение встреч с ветеранами войны, труда </t>
  </si>
  <si>
    <t>Мероприятие 7: Обслуживание читателей-инвалидов на дому</t>
  </si>
  <si>
    <t>Мероприятие 5: Проведение соревнований, приуроченных ко Дню инвалидов</t>
  </si>
  <si>
    <t xml:space="preserve">Мероприятие 1: Обеспечение доступности инвалидов к объектам социальной инфраструктуры (установка пандусов) </t>
  </si>
  <si>
    <t>Итого по подпрограмме 5  муниципальной программы</t>
  </si>
  <si>
    <t>Мероприятие 1.  Организация и проведение социально-культурных, физкультурно-спортивных мероприятий, направленных на профилактику правонарушений и наркомании терроризма и экстремизма.</t>
  </si>
  <si>
    <t>Мероприятие 3. Проведение мероприятий по информированию жителей района о тактике действий при угрозе возникновения террористических актов,  подготовка информационных материалов о действиях в случае  возникновения угроз террористического характера, проведение тематических мероприятий (фестивалей, конкурсов).</t>
  </si>
  <si>
    <t>1.</t>
  </si>
  <si>
    <t>1.1.3.</t>
  </si>
  <si>
    <t>2.</t>
  </si>
  <si>
    <t>Количество просветительских материалов наглядных пособий</t>
  </si>
  <si>
    <t>Количество мероприятий по профилактике правонарушений, наркомании, терроризма и экстремизма</t>
  </si>
  <si>
    <t>Мероприятие 1.  Приобретение камер видеонаблюдения и прочих технических средств</t>
  </si>
  <si>
    <t>Мероприятие 2.  Организация мероприятий по внедрению аппаратно-программного комплекса "Безопасный город"</t>
  </si>
  <si>
    <t>Мероприятие 3.  Организация деятельности добровольных народных дружин на территории Горьковского муниципального района</t>
  </si>
  <si>
    <t>единиц</t>
  </si>
  <si>
    <t>Количество лиц с ограниченными возможностями посетивших спортивные объекты</t>
  </si>
  <si>
    <t>Доля муниципальных образовательных организаций Горьковского района,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Горьковского района</t>
  </si>
  <si>
    <t>Количество отремонтированных спортивных залов</t>
  </si>
  <si>
    <t>Количество учащихся дополнительно привлеченных для занятий физической культурой и спортом, во внеурочное время</t>
  </si>
  <si>
    <t>человек</t>
  </si>
  <si>
    <t>Соотношение средней заработной платы работников учреждений культуры к среднемесячному доходу от трудовой деятельности по Омской области</t>
  </si>
  <si>
    <t>процент</t>
  </si>
  <si>
    <t>Соотношение средней заработной платы педагогических работников к средней заработной плате учителей по Омской области</t>
  </si>
  <si>
    <t xml:space="preserve">Мероприятие 2: Выплаты заработной платы работникам муниципальных учреждений в сфере культуры  </t>
  </si>
  <si>
    <t>5.1.2.</t>
  </si>
  <si>
    <t xml:space="preserve">Мероприятие 2: Руководство и управление в сфере установленных функций органов местного самоуправления </t>
  </si>
  <si>
    <t>5.1.3.</t>
  </si>
  <si>
    <t xml:space="preserve">Доля учащихся принявших участие в муниципальном этапе всероссийской олимпиады школьников от общего количества обучающихся общеобразовательных организаций района </t>
  </si>
  <si>
    <t>X</t>
  </si>
  <si>
    <t>Обеспечение сохранности имущества оздоровительного лагеря "Жемчужина"</t>
  </si>
  <si>
    <t>Количество единиц оборудования включенного в комплекс за период</t>
  </si>
  <si>
    <t>Количество добровольных народных дружин действующих на территории муниципального района</t>
  </si>
  <si>
    <t>3.</t>
  </si>
  <si>
    <t>Мероприятие 1. Организация и проведение уроков "Правила поведения на воде"</t>
  </si>
  <si>
    <t>Количество проведенных уроков</t>
  </si>
  <si>
    <t xml:space="preserve">Мероприятие 2. Установка информационных аншлагов о запрете купания в местах, запрещенных для купания </t>
  </si>
  <si>
    <t xml:space="preserve">Количество установленных информационных аншлагов о запрете купания в местах, запрещенных для купания  </t>
  </si>
  <si>
    <t>Мероприятие 3. Патрулирование мест традиционно сложившегося отдыха населения на водных объектах Горьковского муниципального района в целях профилактики и пресечения правонарушений</t>
  </si>
  <si>
    <t>Мероприятие 4. Проведение рейдовых мероприятий на водных объектах Горьковского муниципального района в целях предупреждения, выявления и устранения правонарушений</t>
  </si>
  <si>
    <t>Количество патрулей</t>
  </si>
  <si>
    <t>Количество проведенных рейдовых мероприятий</t>
  </si>
  <si>
    <t>4.1.2.</t>
  </si>
  <si>
    <t>6.1.2.</t>
  </si>
  <si>
    <t xml:space="preserve">Мероприятие 2: Выплаты заработной платы работникам муниципальных учреждений в сфере культуры </t>
  </si>
  <si>
    <t>Соблюдение уровня заработной платы работников учреждений финансово - экономического, хозяйственного, учебно - методического, информационно - кадрового сопровождения не ниже МРОТ</t>
  </si>
  <si>
    <t>Количество посещений общедоступных библиотек (публичных) библиотек (на 1 жителя в год)</t>
  </si>
  <si>
    <t>4.1.3.</t>
  </si>
  <si>
    <t>6.1.3.</t>
  </si>
  <si>
    <t>Количество созданных рабочих мест для инвалидов</t>
  </si>
  <si>
    <t>1.1.16.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</si>
  <si>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</si>
  <si>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Количество мероприятий, направленных на поддержку народных художественных промыслов</t>
  </si>
  <si>
    <t>4.1.5.</t>
  </si>
  <si>
    <t>Количество детей от шести до восемнадцати лет направленных в оздоровительные лагеря</t>
  </si>
  <si>
    <t>2022 год</t>
  </si>
  <si>
    <t>«Развитие социальной сферы Горьковского муниципального района Омской области на 2020-2030 годы»</t>
  </si>
  <si>
    <t xml:space="preserve">
Источник
</t>
  </si>
  <si>
    <t>Количество подведомственных юридических лиц учреждений культуры района</t>
  </si>
  <si>
    <t>4.1.4.</t>
  </si>
  <si>
    <t>Количество культурно-досуговых мероприятий, проведенных за отчетный период</t>
  </si>
  <si>
    <t xml:space="preserve"> -</t>
  </si>
  <si>
    <t xml:space="preserve"> Количество пользователей общедоступной муниципальной библиотеки</t>
  </si>
  <si>
    <t>Доля общедоступных (публичных) библиотек, подключенных к сети "Интернет"</t>
  </si>
  <si>
    <t>4.</t>
  </si>
  <si>
    <t xml:space="preserve"> Количество обучающихся в муниципальном образовательном учреждении дополнительного образования</t>
  </si>
  <si>
    <t>Количество детских школ искусств, укрепивших материально-техническую базу и оснащение оборудованием, музыкальными инструментами</t>
  </si>
  <si>
    <t>5.</t>
  </si>
  <si>
    <t>Количество мероприятий по научно-просветительской деятельности, проведенных музеем за отчетный период</t>
  </si>
  <si>
    <t>6.</t>
  </si>
  <si>
    <t>Мероприятие 1: Обеспечение деятельности центра бухгалтерского и технического обслуживания учреждений культуры</t>
  </si>
  <si>
    <t>Количество обслуживаемых юридических лиц учреждений культуры</t>
  </si>
  <si>
    <t>6.1.4.</t>
  </si>
  <si>
    <t>Мероприятие 4: Приобретение транспортных средств</t>
  </si>
  <si>
    <t>Количество приобретенных транспортных средств</t>
  </si>
  <si>
    <t>Мероприятие 1: 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образования.</t>
  </si>
  <si>
    <t>1.1.4.</t>
  </si>
  <si>
    <t>1.1.8.</t>
  </si>
  <si>
    <t>1.1.7.</t>
  </si>
  <si>
    <t>1.1.9.</t>
  </si>
  <si>
    <t>штук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</si>
  <si>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Горьковского муниципального района Омской области, в соответствии с соглашением</t>
  </si>
  <si>
    <t>1.1.12.</t>
  </si>
  <si>
    <t xml:space="preserve"> - </t>
  </si>
  <si>
    <t>1.1.15.</t>
  </si>
  <si>
    <t>Мероприятие 1: Обеспечение деятельности оздоровительного лагеря "Жемчужина"</t>
  </si>
  <si>
    <t>Мероприятие 2: Организация и осуществление мероприятий по работе с детьми и молодёжью в каникулярное время</t>
  </si>
  <si>
    <t>Доля приемных родителей получающих выплату на содержание подопечных детей</t>
  </si>
  <si>
    <t>Доля приемных родителей, получающих ежемесячное денежное вознаграждение</t>
  </si>
  <si>
    <t>7.</t>
  </si>
  <si>
    <t>7.1.</t>
  </si>
  <si>
    <t>7.1.1.</t>
  </si>
  <si>
    <t>Мероприятие 1: 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организациях.</t>
  </si>
  <si>
    <t>Доля детей-сирот и детей, оставшихся без попечения родителей, переданных на воспитание в семью, от общего количества выявленных  детей - сирот и детей, оставшихся без попечения родителей, в текущем году.</t>
  </si>
  <si>
    <t>Количество созданных в районе клубных формирований с участием инвалидов</t>
  </si>
  <si>
    <t>Мероприятие 2: Презентация выставки "Чтение в любом формате". Обзор книг для не зрячих и слабовидящих</t>
  </si>
  <si>
    <t xml:space="preserve"> Количество пользователей (инвалидов) общедоступной муниципальной библиотекой</t>
  </si>
  <si>
    <t>Мероприятие 3: Льготное посещение детьми-инвалидами культурно-массовых мероприятий</t>
  </si>
  <si>
    <t>Количество культурно-массовых мероприятий, в которых предусмотрено льготное посещение детьми-инвалидами</t>
  </si>
  <si>
    <t>Количество проведенных культурно-массовых мероприятий для инвалидов</t>
  </si>
  <si>
    <t>Количество проведенных спортивных мероприятий для инвалидов</t>
  </si>
  <si>
    <t>Количество проведенных мероприятий для ветеранов войны и труда</t>
  </si>
  <si>
    <t>Количество пользователей книгами для слепых и слабовидящих</t>
  </si>
  <si>
    <t xml:space="preserve">Мероприятие 1:  Трудоустройство на квотируемые места </t>
  </si>
  <si>
    <t xml:space="preserve">Количество трудоустроенных инвалидов </t>
  </si>
  <si>
    <t xml:space="preserve">Мероприятие 2: Организация обучения с использованием дистанционных образовательных технологий детей-инвалидов, не посещающих образовательные учреждения по состоянию здоровья </t>
  </si>
  <si>
    <t>Мероприятие 3: Обучение родителей детей-инвалидов по вопросам дистанционного образования</t>
  </si>
  <si>
    <t>Количество детей с ограниченными возможностями здоровья, обучающихся на дому с использованием дистанционных технологий</t>
  </si>
  <si>
    <t xml:space="preserve">Мероприятие 4: Информирование о предстоящих бесплатных культурно-досуговых мероприятиях, в том числе с использованием компьютерных технологий </t>
  </si>
  <si>
    <t>Количество размещенной информации о предстоящих бесплатных культурно-досуговых мероприятиях с использованием компьютерных технологий</t>
  </si>
  <si>
    <t>Количество детей вовлеченных в добровольческую (волонтерскую), антинаркотическую деятельность</t>
  </si>
  <si>
    <t>Количество приобретенных камер видеонаблюдения и прочих технических средств</t>
  </si>
  <si>
    <t xml:space="preserve">Мероприятие 4. Реализация мероприятий по обеспечению безопасности проживающих в спецжилфонде  </t>
  </si>
  <si>
    <t>Количество проведенных мероприятий по обеспечению безопасности проживающих в спецжилфонде</t>
  </si>
  <si>
    <t>3.1.6.</t>
  </si>
  <si>
    <t>Мероприятие 1: Проведение районных конференций, смотров-конкурсов, конкурсов, мастер-классов, Интернет-конференций, научно-практических конференций, форумов, семинаров, совещаний, "круглых столов", выставок, фестивалей, торжественных мероприятий для педагогических работников образовательных учреждений, организация участия победителей районного этапа областных конкурсов в финальном этапе областных конкурсов</t>
  </si>
  <si>
    <t>Мероприятие 3: Предоставление 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организациях.</t>
  </si>
  <si>
    <t>Мероприятие 2: Предоставление ежемесячного денежного вознаграждения опекунам (попечителям) за осуществление опеки или попечительства, приемным родителям за осуществление обязанностей по договору о приемной семье</t>
  </si>
  <si>
    <t>Обеспеченность государственных гарантий прав граждан на получение общедоступного и бесплатного дошкольного,  начального общего, основного общего, среднего (полного) общего и дополнительного образования</t>
  </si>
  <si>
    <t>Мероприятие 1: Организация и проведение спортивно-массовых и физкультурных мероприятий</t>
  </si>
  <si>
    <t>Количество проведенных физкультурно-спортивных мероприятий</t>
  </si>
  <si>
    <t>Мероприятие 2:  Проведение мероприятий по формированию ЗОЖ, участие в соревнованиях различного уровня</t>
  </si>
  <si>
    <t>Доля населения систематически занимающегося физической культурой и спортом</t>
  </si>
  <si>
    <t>Мероприятие 3: Обеспечение деятельности физкультурно-оздоровительного комплекса</t>
  </si>
  <si>
    <t>Отсутствие кредиторской задолженности по оплате топливно-энергетических ресурсов</t>
  </si>
  <si>
    <t>1/0</t>
  </si>
  <si>
    <t>Мероприятие 4: Руководство и управление в сфере установленных функций органов местного самоуправления</t>
  </si>
  <si>
    <t>Количество подведомственных учреждений</t>
  </si>
  <si>
    <t>Мероприятие 1: Приобретение спортивного оборудования и инвентаря для проведения мероприятий и подготовки спортсменов</t>
  </si>
  <si>
    <t>Количество приобретенного инвентаря и оборудования</t>
  </si>
  <si>
    <t>Сохранение функциональных свойств зданий, находящихся в оперативном управлении</t>
  </si>
  <si>
    <t xml:space="preserve">3.1.1. </t>
  </si>
  <si>
    <t>Общая численность трудоустроенных несовершеннолетних от 14 до 18 лет в летний период</t>
  </si>
  <si>
    <t>Общая численность детей и подростков оздоровленных в рамках палаточных походов</t>
  </si>
  <si>
    <t>Мероприятие 3: Организация молодёжных мероприятий по различным направлениям</t>
  </si>
  <si>
    <t>Количество проведенных молодёжных мероприятий по различным направлениям</t>
  </si>
  <si>
    <t>Мероприятие 4: Организация профессиональной подготовки, переподготовки, повышении квалификации, посещение семинаров специалистами</t>
  </si>
  <si>
    <t>Количество руководителей и специалистов обученных в текущем периоде</t>
  </si>
  <si>
    <t>Мероприятие 5: Выплата заработной платы работникам муниципальных учреждений в сфере молодежной политики</t>
  </si>
  <si>
    <t>Соблюдение уровня заработной платы работников учреждений не ниже минимального размера оплаты труда</t>
  </si>
  <si>
    <t>Мероприятие 1: Руководство и управление в сфере установленных функций органов местного самоуправления</t>
  </si>
  <si>
    <t>Мероприятие 3: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</si>
  <si>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Мероприятие 3: Обеспечение деятельности дошкольных учреждений</t>
  </si>
  <si>
    <t xml:space="preserve">Мероприятие 4: Организация предоставления общедоступного и бесплатного начального общего, основного общего, среднего (полного) общего образования </t>
  </si>
  <si>
    <t>1.1.5.</t>
  </si>
  <si>
    <t xml:space="preserve">Мероприятие 5: Организация предоставления общедоступного и бесплатного дополнительного образования </t>
  </si>
  <si>
    <t>Доля муниципальных учреждений дошкольного образования, общеобразовательных учреждений и учреждений дополнительного образования соответствующих современным условиям</t>
  </si>
  <si>
    <t>1.1.6.</t>
  </si>
  <si>
    <t>Мероприятие 6: Организация проведения государственной (итоговой) аттестации обучающихся, освоивших образовательные программы основного общего образования</t>
  </si>
  <si>
    <t>Мероприятие 7: Организация ремонта и техническое обслуживание автотранспортных средств общеобразовательных организаций, осуществляющих подвоз обучающихся</t>
  </si>
  <si>
    <t xml:space="preserve">Мероприятие 8: Развитие материально-технической базы спортивных учреждений </t>
  </si>
  <si>
    <t>Мероприятие 1: Организация и проведение мероприятий (в том числе конкурсов, олимпиад), направленных на выявление способной и талантливой молодежи</t>
  </si>
  <si>
    <t xml:space="preserve">Мероприятие 2: Организация и проведение муниципального этапа всероссийской олимпиады школьников по общеобразовательным предметам </t>
  </si>
  <si>
    <t>Мероприятие 2: Единовременная подъемная выплата молодым специалистам муниципальных образовательных учреждений Горьковского муниципального района</t>
  </si>
  <si>
    <t>Мероприятие 3: Выплата муниципальной стипендии студентам, заключивших договор о целевом обучении</t>
  </si>
  <si>
    <t>Мероприятие 3: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</t>
  </si>
  <si>
    <t>Мероприятие 12: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</t>
  </si>
  <si>
    <t xml:space="preserve">Мероприятие 15: Ремонт зданий, установка систем и оборудования пожарной и общей безопасности в муниципальных образовательных организациях  </t>
  </si>
  <si>
    <t>Мероприятие 16: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</si>
  <si>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5.1.4.</t>
  </si>
  <si>
    <t>Мероприятие 4: Содержание и ремонт имущества, находящегося в оперативном управлении</t>
  </si>
  <si>
    <t>Количество исполненных договоров</t>
  </si>
  <si>
    <t>Мероприятие 1: Организация временного трудоустройства несовершеннолетних, содействие профессиональному самоопределению и адаптации</t>
  </si>
  <si>
    <t>Мероприятие 1: Осуществление управления в сфере образования, создание условий для  бюджетного (бухгалтерского) обслуживания, хозяйственного, информационного и научно-методического обеспечения муниципальных образовательных организаций, надзора и контроля в сфере образования в пределах полномочий, определенных законодательством</t>
  </si>
  <si>
    <t>2.1.8.</t>
  </si>
  <si>
    <t>Итого по подпрограмме 6  муниципальной программы</t>
  </si>
  <si>
    <t>Общий тираж изданной информационной печатной продукции (памяток, буклетов, плакатов)</t>
  </si>
  <si>
    <t>Мероприятие 5: Реализация дополнительных мероприятий в области содействия занятости населения включая в себя проведение специальной оценки условий труда на рабочих местах работающих инвалидов и 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</si>
  <si>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Мероприятие 9: 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</si>
  <si>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 xml:space="preserve">Мероприятие 2: Организация и осуществление мероприятий по работе с детьми и молодежью в каникулярное время  </t>
  </si>
  <si>
    <t>Мероприятие 6: Участие в организации и финансировании проведения общественных работ</t>
  </si>
  <si>
    <t>Количество трудоустроенных граждан на общественные работы</t>
  </si>
  <si>
    <t>Мероприятие 1: Организация содержательного досуга детей и молодежи по месту жительства</t>
  </si>
  <si>
    <t>Количество участников молодежных мероприятий</t>
  </si>
  <si>
    <t>Мероприятие 2: Организация и проведение спортивных и физкультурно-оздоровительных мероприятий</t>
  </si>
  <si>
    <t>Количество участников спортивных и физкультурно-оздоровительных мероприятий</t>
  </si>
  <si>
    <t>8.</t>
  </si>
  <si>
    <t>8.1.</t>
  </si>
  <si>
    <t>8.1.1.</t>
  </si>
  <si>
    <t>8.1.2.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</si>
  <si>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</si>
  <si>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 xml:space="preserve">Мероприятие 1: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 (обеспечение функционирования модели персонифицированного финансирования дополнительного образования детей)
</t>
  </si>
  <si>
    <t xml:space="preserve">Мероприятие 2: Обеспечение функционирования модели персонифицированного финансирования дополнительного образования детей </t>
  </si>
  <si>
    <t xml:space="preserve">Мероприятие 2: Капитальный ремонт и материально-техническое оснащение объектов, находящихся в муниципальной собственности, а также муниципальных учреждений сферы молодежной политики </t>
  </si>
  <si>
    <t>1.1.20.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</si>
  <si>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</si>
  <si>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Мероприятие 20: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</si>
  <si>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Мероприятие 1. Создание межведомственной рабочей группы</t>
  </si>
  <si>
    <t>Мероприятие 2. Организация заслушиваний на заседаниях Межведомственного совета (количество заседаний)</t>
  </si>
  <si>
    <t>Количество заседаний комиссии с рассмотрением вопросов по укреплению общественного здоровья</t>
  </si>
  <si>
    <t>2.1.9.</t>
  </si>
  <si>
    <t>2.1.10.</t>
  </si>
  <si>
    <t>Мероприятие 1. Мероприятия, организованные социально ориентированными некоммерческими организациями, волонтерами в рамках инфокампании</t>
  </si>
  <si>
    <t>Мероприятие 2. Использование в проведении инфокампании ресурсов сети "Интернет", в том числе: печать (включая электронные СМИ, социальные сети (Instagram, Vkontakte, Facebook и пр.)</t>
  </si>
  <si>
    <t>Количество публикаций, размещенных в средствах массовой информации, социальных сетях</t>
  </si>
  <si>
    <t>Мероприятие 3. Массовые мероприятия (тематические акции) в рамках инфокампании</t>
  </si>
  <si>
    <t>Доля населения, охваченного профилактическими мероприятиями по здоровому образу жизни, включая профилактику заболеваний полости рта, заболеваний репродуктивной сферы у мужчин</t>
  </si>
  <si>
    <t>Мероприятие 6. Проведение социологических опросов населения</t>
  </si>
  <si>
    <t>Мероприятие 7. Тиражирование и распространение информационных материалов об основных аспектах, связанных с здоровым образом жизни, в том числе: листовки, памятки, плакаты, буклеты</t>
  </si>
  <si>
    <t>Количество используемых видов альтернативных носителей социальной рекламы</t>
  </si>
  <si>
    <t>Мероприятие 4. Размещение на официальных сайтах учреждений, организаций Горьковского муниципального района Омской области ссылки на информационный портал "ЗОЖ55"</t>
  </si>
  <si>
    <t xml:space="preserve">Мероприятие 5. Мероприятия с использованием альтернативных носителей социальной рекламы -  баннеры </t>
  </si>
  <si>
    <t>Мероприятие 8. Проведение мероприятий по повышению уровня информированности в сфере здорового образа жизни для специалистов ведомств, добровольцев и социально ориентированных некоммерческих организаций Горьковского муниципального района Омской области, в том числе: семинары, тренинги, лекции</t>
  </si>
  <si>
    <t>Мероприятие 9. Организация и проведение на территории Горьковского муниципального района Омской области массовых информационно-профилактических мероприятий по вопросам укрепления общественного здоровья, в том числе: акции, флешмобы, единые тематические дни, фестивали, выставки, прочее</t>
  </si>
  <si>
    <t>Мероприятие 10. Проведение информационно-просветительской деятельности по основным аспектам здорового образа жизни среди различных групп населения, включая информирование о диспансеризации и профилактических медосмотрах в том числе: семинары, семинары-тренинги, тематические встречи, беседы, лекции</t>
  </si>
  <si>
    <t>Обращаемость в медицинские организации населения Горьковского муниципального района Омской области по вопросам здорового образа жизни</t>
  </si>
  <si>
    <t>Мероприятие 1. Проведение семинаров по информированию работодателей с целью внедрения корпоративных программ по укреплению здоровья работников</t>
  </si>
  <si>
    <t>Мероприятие 2. Внедрение и реализация корпоративных программ по укреплению здоровья работников на предприятиях</t>
  </si>
  <si>
    <t>4.1.6.</t>
  </si>
  <si>
    <t>Мероприятие 1. Обеспечение условий для повышения физической активности населения (оборудование общедоступных терренкуров, велосипедных дорожек, игровых, спортивных площадок, других спортивных сооружений для развития массовой физкультуры)</t>
  </si>
  <si>
    <t>Мероприятие 2. Проведение массовых спортивных акций, мероприятий</t>
  </si>
  <si>
    <t>Мероприятие 3. Организация групп здоровья, клубных спортивных объединений</t>
  </si>
  <si>
    <t xml:space="preserve">Мероприятие 4. Организация и проведение мероприятий по сдаче норм ГТО (готов к труду и обороне) </t>
  </si>
  <si>
    <t xml:space="preserve">Доля населения, принимающего участие в муниципальных официальных физкультурно-оздоровительных и спортивных мероприятиях </t>
  </si>
  <si>
    <t xml:space="preserve">Мероприятие 5. Улучшение условий для ведения населением здорового образа жизни организация мест для отдыха населения, в том числе: дворовая площадка, мини-сквер </t>
  </si>
  <si>
    <t>Мероприятие 6. Проведение благоустройства детских площадок</t>
  </si>
  <si>
    <t>Количество проведенных мероприятий по благоустройству территории Горьковского муниципального района Омской области</t>
  </si>
  <si>
    <t>1.1.21.</t>
  </si>
  <si>
    <t>Мероприятие 21: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</si>
  <si>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работников, осуществляющих классное руководство</t>
  </si>
  <si>
    <t>1.1.22.</t>
  </si>
  <si>
    <t>Мероприятие 22: Материально-техническое оснащение муниципальных образовательных организаций</t>
  </si>
  <si>
    <t>7.1.2.</t>
  </si>
  <si>
    <t xml:space="preserve">Мероприятие 2: Руководство и управление в сфере установленных функций органов местного самоуправления
</t>
  </si>
  <si>
    <t>Доля субвенции предоставленных на исполнение переданных полномочий использованных в отчетном году</t>
  </si>
  <si>
    <t>Мероприятие 5. Поддержка развития добровольной пожарной охраны в Горьковском муниципальном районе Омской области</t>
  </si>
  <si>
    <t>Количество премированных добровольных пожарных, активно принимавших участие в тушении пожаров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</si>
  <si>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образовательных организаций Горьковского муниципального района Омской области</t>
  </si>
  <si>
    <t>Мероприятие 1: Предоставление субсидий социально ориентированным некоммерческим организациям на реализацию мероприятий</t>
  </si>
  <si>
    <t>Число социально значимых мероприятий, на реализацию которых социально ориентированным некоммерческим организациям предоставлены субсидии</t>
  </si>
  <si>
    <t>Мероприятие 1: Предоставление субсидий социально ориентированным некоммерческим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организаций, осуществляющих деятельность на территории Горьковского муниципального района Омской области</t>
  </si>
  <si>
    <t>Число социально ориентированных некоммерческих организаций, реализующих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организаций, осуществляющих деятельность на территории Горьковского муниципального района Омской области, при поддержке администрации Горьковского муниципального района Омской области</t>
  </si>
  <si>
    <t>Мероприятие 1: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программам, основным программам профессионального обучения, дополнительным профессиональным программам</t>
  </si>
  <si>
    <t>Число социально ориентированных некоммерческих организаций, получивших субсидии на обучение работников и добровольцев социально ориентированных некоммерческих организаций (включая штатных работников, внешних совместителей, работников, выполнявших работы и (или) оказывающих услуги по договорам гражданско-правового характера)</t>
  </si>
  <si>
    <t>Итого по подпрограмме 7 муниципальной программы</t>
  </si>
  <si>
    <t>Мероприятие 2: Иные межбюджетные трансферты для оплаты труда работникам муниципальных учреждений культуры</t>
  </si>
  <si>
    <t>Количество поселений, получающих иные межбюджетные трансферты</t>
  </si>
  <si>
    <t>1.1.23.</t>
  </si>
  <si>
    <t>Мероприятие 23: Выплата компенсации за обеспечение бесплатным двухразовым питанием обучающихся с ограниченными возможностями здоровья в бюджетных общеобразовательных организациях</t>
  </si>
  <si>
    <t xml:space="preserve">Доля родителей, получающих компенсацию за обеспечение бесплатным двухразовым питанием обучающихся с ограниченными возможностями здоровья в бюджетных общеобразовательных организациях от общего числа родителей имеющих право на получение компенсации за обеспечение бесплатным двухразовым питанием обучающихся с ограниченными возможностями здоровья в бюджетных общеобразовательных организациях Горьковского муниципального района Омской области </t>
  </si>
  <si>
    <t>1.1.24.</t>
  </si>
  <si>
    <t>Мероприятие 24: 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</si>
  <si>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Количество отремонтированных объектов, находящихся в муниципальной собственности, а также муниципальных учреждений</t>
  </si>
  <si>
    <t>Оказано государственной поддержки лучшим работникам сельских учреждений культуры</t>
  </si>
  <si>
    <t>Количество предприятий Горьковского муниципального района Омской области, численностью свыше 15 человек внедривших и реализующих корпоративную программу</t>
  </si>
  <si>
    <t xml:space="preserve">Мероприятие 3: Поощрение муниципальной управленческой команды Горьковского муниципального района Омской области за достижение значений (уровней) показателей для оценки эффективности деятельности </t>
  </si>
  <si>
    <t>Количество работников, получивших поощрение</t>
  </si>
  <si>
    <t>Оказано государственной поддержки лучшим муниципальным учреждениям культуры, находящимся на территории сельских поселений</t>
  </si>
  <si>
    <t>Мероприятие 4: Выплата муниципальной стипендии студентам, заключивших договор о целевом обучении</t>
  </si>
  <si>
    <t xml:space="preserve">Количество студентов, получивших муниципальную стипендию </t>
  </si>
  <si>
    <t>1.1.26.</t>
  </si>
  <si>
    <t>Доля муниципальных образовательных организаций Горьковского муниципального района Омской области, в которых проведены мероприятия по материально – техническому оснащению за счет средств субсидии на материально – техническое оснащение муниципальных образовательных организаций, предоставленных Горьковскому муниципальному району Омской области, в общем количестве муниципальных образовательных организаций Горьковского района, которым предоставлены средства указанных субсидий на соответствующие цели</t>
  </si>
  <si>
    <t>Мероприятие 6. Межбюджетные трансферты, передаваемые поселениями муниципальному району на осуществление части полномочий в соответствии с заключенными соглашениями по вопросам организации и осуществления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</si>
  <si>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Мероприятие 7. Межбюджетные трансферты, передаваемые поселениями муниципальному району на осуществление части полномочий в соответствии с заключенными соглашениями по вопросам создания, содержания и организации деятельности аварийно-спасательных служб и (или) аварийно-спасательных формирований на территории поселения</t>
  </si>
  <si>
    <t>Наличие постоянно действующей комиссии о предупреждении и ликвидации ЧС и обеспечению пожарной безопасности и единой дежурно - диспетчерской службы</t>
  </si>
  <si>
    <t>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Горьковского муниципального района Омской области, которым предоставлены средства указанной субсидии на соответствующие цели</t>
  </si>
  <si>
    <t>Мероприятие 2: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субвенции местным бюджетом,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</si>
  <si>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Цель муниципальной программы: Развитие социальной сферы Горьковского муниципального района Омской области.</t>
  </si>
  <si>
    <t>Задача 1 муниципальной программы: Обеспечение населения Горьковского муниципального района качественным образованием современного уровня и улучшение качества жизни детей-сирот и детей, оставшихся без попечения родителей, воспитывающихся в семьях опекунов (попечителей), приемных родителей.</t>
  </si>
  <si>
    <t>Цель подпрограммы 1 муниципальной программы: Обеспечение населения Горьковского муниципального района качественным образованием современного уровня и улучшение качества жизни детей-сирот и детей, оставшихся без попечения родителей, воспитывающихся в семьях опекунов (попечителей), приемных родителей.</t>
  </si>
  <si>
    <t>Задача 1 подпрограммы 1 муниципальной программы: Повышение доступности качественных услуг в сфере дошкольного, начального общего, основного общего, среднего (полного) общего и дополнительного образования</t>
  </si>
  <si>
    <t>Основное мероприятие 1: Оказание услуг муниципальными образовательными организациями по предоставлению дошкольного, начального общего, основного общего, среднего (полного) общего и дополнительного образования</t>
  </si>
  <si>
    <t>Задача 2 подпрограммы 1 муниципальной программы: Выявление и поддержка талантливой молодежи</t>
  </si>
  <si>
    <t>Основное мероприятие 2: Проведение мероприятий с детьми и молодежью</t>
  </si>
  <si>
    <t>Задача 3 подпрограммы 1 муниципальной программы:  Развитие кадрового потенциала системы образования Горьковского муниципального района</t>
  </si>
  <si>
    <t>Основное мероприятие 3: Обеспечение системы образования Горьковского района высококвалифицированными кадрами</t>
  </si>
  <si>
    <t>Задача 4 подпрограммы 1 муниципальной программы:  Организация оздоровления и отдыха детей</t>
  </si>
  <si>
    <t>Основное мероприятие 4: Оздоровление детей различных категорий</t>
  </si>
  <si>
    <t xml:space="preserve">Задача 5 подпрограммы 1 муниципальной программы:  Совершенствование исполнительно-распорядительной деятельности комитета по образованию в сфере образования </t>
  </si>
  <si>
    <t>Основное мероприятие 5: Осуществление управления в сфере образования, создание условий для  бюджетного (бухгалтерского) обслуживания, хозяйственного, информационного и научно-методического обеспечения муниципальных образовательных организаций, надзора и контроля в сфере образования в пределах полномочий, определенных законодательством</t>
  </si>
  <si>
    <t>Задача 6 подпрограммы 1 муниципальной программы:  Развитие семейных форм устройства детей-сирот и детей, оставшихся без попечения родителей</t>
  </si>
  <si>
    <t>Основное мероприятие 6:                 Обеспечение выплат, установленных законодательством приемным родителям и опекунам  (попечителям)</t>
  </si>
  <si>
    <t>Задача 7 подпрограммы 1 муниципальной программы:  Социальная поддержка детей-сирот и детей, оставшихся без попечения родителей</t>
  </si>
  <si>
    <t>Основное мероприятие 7: Организация и осуществление деятельности по опеке и попечительству над несовершеннолетними</t>
  </si>
  <si>
    <t>Задача 8 подпрограммы 1 муниципальной программы:  Обеспечение финансирования системы персонифицированного финансирования дополнительного образования детей</t>
  </si>
  <si>
    <t>Основное мероприятие 8: Обеспечение функционирования модели персонифицированного финансирования дополнительного образования детей</t>
  </si>
  <si>
    <t>Задача 2 муниципальной программы: Создание благоприятных условий для укрепления единого культурного пространства и сохранения культурного наследия на территории Горьковского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</t>
  </si>
  <si>
    <t>Цель подпрограммы 2 муниципальной программы: Создание благоприятных условий для укрепления единого культурного пространства и сохранения культурного наследия на территории Горьковского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</t>
  </si>
  <si>
    <t>Задача 1 подпрограммы 2 муниципальной программы: Содействие в развитии профессионального искусства, любительского творчества, обеспечение беспрепятственного доступа к музейным коллекциям и библиотечным фондам населения Горьковского муниципального района.</t>
  </si>
  <si>
    <t>Основное мероприятие 1: Совершенствование системы координации и контроля сферы культуры на территории Горьковского муниципального района</t>
  </si>
  <si>
    <t>Задача 2 подпрограммы 2 муниципальной программы:  Организация работы по сохранению и приумножению нематериальных культурных ценностей, развитию самодеятельного художественного и народного творчества населения</t>
  </si>
  <si>
    <t>Основное мероприятие 2: Организация досуга населения, направленная на сохранение, распространение и освоение культурных ценностей, а также приобщение населения района к творчеству, культурному развитию и самообразованию</t>
  </si>
  <si>
    <t xml:space="preserve">Основное мероприятие 3: Организация библиотечного и информационного обслуживания населения </t>
  </si>
  <si>
    <t>Задача 4 подпрограммы 2 муниципальной программы: Выявление и поддержка одаренных граждан, приобщение их к профессиональному искусству</t>
  </si>
  <si>
    <t>Основное мероприятие 4: Предоставление дополнительного образования</t>
  </si>
  <si>
    <t>Задача 5 подпрограммы 2 муниципальной программы:  Популяризация историко-культурного наследия на территории муниципального района</t>
  </si>
  <si>
    <t>Основное мероприятие 5: Предоставление доступа к музейным коллекциям (фондам) на территории Горьковского муниципального района</t>
  </si>
  <si>
    <t>Задача 6 подпрограммы 2 муниципальной программы:   Оказание квалифицированных консультационных юридических, методических, бухгалтерских, а также хозяйственных услуг учреждениям культуры и искусства района (на договорной основе)</t>
  </si>
  <si>
    <t>Основное мероприятие 6: Организация и ведение централизованного бухгалтерского, налогового учета и отчетности, делопроизводства, обеспечение информационно-методического спроса потребителей, осуществление контроля за соблюдением законодательных, нормативно-правовых актов, а также помощь в техническом и хозяйственном обслуживании учреждений культуры и искусства района</t>
  </si>
  <si>
    <t>Задача 3 муниципальной программы: Устойчивое развитие физической культуры и спорта, реализация государственной молодежной политики, направленной на свободное и гармоничное развитие полноценной личности, раскрытие творческого потенциала молодежи Горьковского района по Омской области</t>
  </si>
  <si>
    <t>Цель подпрограммы 3 муниципальной программы: Устойчивое развитие физической культуры и спорта, реализация государственной молодежной политики, направленной на свободное и гармоничное развитие полноценной личности, раскрытие творческого потенциала молодежи Горьковского района по Омской области</t>
  </si>
  <si>
    <t>Задача 1 подпрограммы 3 муниципальной программы: Создание условий для привлечения жителей Горьковского района к регулярным занятием физической культурой и спортом</t>
  </si>
  <si>
    <t>Основное мероприятие 1: Организация спортивно-массовых мероприятий и других мероприятий по формированию ЗОЖ, участие в соревнованиях различного уровня</t>
  </si>
  <si>
    <t>Задача 2 подпрограммы 3 муниципальной программы: Обеспечение материально-технической базы в сфере физической культуры и спорта</t>
  </si>
  <si>
    <t>Основное мероприятие 2: Создание условий для проведения спортивных мероприятий</t>
  </si>
  <si>
    <t>Задача 3 подпрограммы 3 муниципальной программы: Реализация государственной молодежной политики, направленной на свободное и гармоничное развитие полноценной личности</t>
  </si>
  <si>
    <t>Основное мероприятие 3: Создание условий для социализации и эффективной самореализации молодежи Горьковского района, повышение качества и доступности услуг по оздоровлению и отдыху детей в Горьковском районе</t>
  </si>
  <si>
    <t>Задача 4 подпрограммы 3 муниципальной программы: Выполнение полномочий, переданных Горьковским городским поселением в сфере молодежной политики и физической культуры и спорта</t>
  </si>
  <si>
    <t>Основное мероприятие 4: Создание условий для реализации физкультурно-спортивных и молодежных мероприятий на территории Горьковского городского поселения</t>
  </si>
  <si>
    <t>Задача 4 муниципальной программы:  Формирование условий для 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</t>
  </si>
  <si>
    <t>Задача 1 подпрограммы 4 муниципальной программы:  Формирование доступности социальной, инженерной и транспортной инфраструктуры для инвалидов</t>
  </si>
  <si>
    <t>Основное мероприятие 1:  Обеспечение беспрепятственного доступа инвалидов к объектам социальной, инженерной и транспортной инфраструктуры</t>
  </si>
  <si>
    <t>Задача 2 подпрограммы 4 муниципальной программы: Повышение качества жизни инвалидов и других лиц с ограничениями жизнедеятельности путем создания условий доступной системы услуг по медицинской, культурной, спортивно-оздоровительной и социальной реабилитации, создание условий для участия инвалидов в культурной и спортивной жизни</t>
  </si>
  <si>
    <t>Основное мероприятие 2:  Обеспечение доступности и повышение оперативности и эффективности предоставления услуг инвалидам</t>
  </si>
  <si>
    <t>Задача 3 подпрограммы 4 муниципальной программы: Обеспечение  занятости инвалидов, доступности для инвалидов информации, связи, услуг электронных служб</t>
  </si>
  <si>
    <t>Основное мероприятие 3:  Обеспечение занятости инвалидов и доступности психолого-профориентационных услуг, информации, связи,  электронных служб</t>
  </si>
  <si>
    <t>Задача 5 муниципальной программы: Совершенствование системы  профилактики правонарушений и наркомании, обеспечение общественной безопасности и защиты населения</t>
  </si>
  <si>
    <t xml:space="preserve">Цель подпрограммы 5 муниципальной программы: Совершенствование системы  профилактики правонарушений и наркомании, обеспечение общественной безопасности и защиты населения </t>
  </si>
  <si>
    <t>Основное мероприятие 1: Организационные и информационно-методические мероприятия, направленные на профилактику правонарушений и наркомании, терроризма и экстремизма.</t>
  </si>
  <si>
    <t>Основное мероприятие 2: Материально-технические мероприятия, направленные на профилактику правонарушений и наркомании, терроризма и экстремизма.</t>
  </si>
  <si>
    <t>Задача 3 подпрограммы 5 муниципальной программы: Повышение уровня безопасности людей на водных объектах Горьковского муниципального района</t>
  </si>
  <si>
    <t>Основное мероприятие 3: Пропаганда и обучение населения мерам безопасности на водных объектах, а также создание условий, обеспечивающих безопасность населения на водных объектах Горьковского муниципального района Омской области</t>
  </si>
  <si>
    <t>Задача 6 муниципальной программы: Увеличение ожидаемой продолжительности предстоящей жизни жителей Горьковского муниципального района</t>
  </si>
  <si>
    <t>Цель подпрограммы 6 муниципальной программы: Увеличение доли граждан Горьковского муниципального района Омской области, приверженных к здоровому образу жизни, путем формирования культуры общественного здоровья, ответственного отношения к своему здоровью и увеличение ожидаемой продолжительности жизни</t>
  </si>
  <si>
    <t>Задача 1 подпрограммы 6 муниципальной программы: Развитие механизма межведомственного взаимодействия в реализации мероприятий подпрограммы по укреплению здоровья населения</t>
  </si>
  <si>
    <t>Основное мероприятие 1: Создание межведомственной рабочей группы с участием заинтересованных специалистов структурных подразделений Администрации Горьковского муниципального района Омской области, представителей общественности и волонтерских организаций Горьковского муниципального района Омской области для выработки основных стратегических направлений и координации мероприятий подпрограммы</t>
  </si>
  <si>
    <t>Задача 2 подпрограммы 6 муниципальной программы: Обеспечение приоритета профилактической медицины, в том числе путем проведения диспансеризации и расширения комплекса первичной профилактики хронических неинфекционных заболеваний, являющихся причиной преждевременной смертности и инвалидности населения. Создание условий для сохранения стоматологического здоровья населения, репродуктивного здоровья мужчин</t>
  </si>
  <si>
    <t>Основное мероприятие 2: Участие в реализации региональных информационно-коммуникационных кампаний по укреплению общественного здоровья, основные направления - снижение потребления табака и алкоголя, повышение приверженности к здоровому питанию, физической активности, мотивирование на ведение здорового образа жизни, сохранение репродуктивного здоровья, необходимости своевременного прохождения диспансеризации и профилактических медицинских осмотров с использованием носителей социальной рекламы</t>
  </si>
  <si>
    <t>Задача 3 подпрограммы 6 муниципальной программы: Внедрение программ укрепления здоровья на рабочем месте (корпоративных программ укрепления здоровья)</t>
  </si>
  <si>
    <t>Основное мероприятие 3: Проведение мероприятий по информированию руководителей предприятий, учреждений, организаций Горьковского муниципального района Омской области с целью продвижения и внедрения корпоративных программ по укреплению здоровья работников</t>
  </si>
  <si>
    <t>Задача 4 подпрограммы 6 муниципальной программы: Создание условий для ведения населением Горьковского муниципального района Омской области здорового образа жизни</t>
  </si>
  <si>
    <t>Основное мероприятие 4: Обеспечение условий для повышения физической активности различных групп населения Горьковского муниципального района Омской области, включая оборудование общедоступных терренкуров, велосипедных дорожек, игровых, спортивных площадок, других спортивных сооружений для развития массовой физкультуры, в том числе для несовершеннолетних и лиц пожилого возраста.</t>
  </si>
  <si>
    <t>Задача 7 муниципальной программы: Увеличение числа и объема социальных услуг оказываемых социально ориентированными некоммерческими организациями осуществляющими деятельность на территории Горьковского муниципального района Омской области получателями услуг, проживающих на территории Горьковского муниципального района Омской области</t>
  </si>
  <si>
    <t>Цель подпрограммы 7 муниципальной программы: Обеспечение создания условий для эффективного участия социально ориентированных некоммерческих организаций в социально-экономическом развитии Горьковского муниципального района Омской области</t>
  </si>
  <si>
    <t>Задача 1 подпрограммы 7 муниципальной программы: Содействие повышению финансовой устойчивости социально ориентированных некоммерческих организаций, осуществляющих деятельность на территории Горьковского муниципального района Омской области</t>
  </si>
  <si>
    <t>Основное мероприятие 1: Оказание финансовой поддержки социально ориентированным некоммерческим организациям</t>
  </si>
  <si>
    <t>Задача 2 подпрограммы 7 муниципальной программы: Создание, развитие, сохранение инфраструктуры поддержки социально ориентированных некоммерческих организаций</t>
  </si>
  <si>
    <t>Основное мероприятие 2: Предоставление субсидий социально ориентированным некоммерческим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</t>
  </si>
  <si>
    <t>Задача 3 подпрограммы 7 муниципальной программы: Повышение профессионального уровня работников и добровольцев социально ориентированных некоммерческих организаций, осуществляющих деятельность на территории Горьковского муниципального района Омской области</t>
  </si>
  <si>
    <t>Основное мероприятие 3: Оказание содействия социально ориентированным некоммерческим организациям в области подготовки,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</t>
  </si>
  <si>
    <t>Доля работников муниципальных учреждений в сфере культуры, которым обеспечены гарантии</t>
  </si>
  <si>
    <t>Задача 7 подпрограммы 2 муниципальной программы:   Обеспечение качественно нового уровня развития инфраструктуры культуры</t>
  </si>
  <si>
    <t>Мероприятие 2: 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</si>
  <si>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Количество зданий муниципальных детских школ искусств, в которых проведен капитальный ремонт</t>
  </si>
  <si>
    <t>Задача 8 подпрограммы 2 муниципальной программы:   Создание условий для реализации творческого потенциала нации</t>
  </si>
  <si>
    <t>Мероприятие 1: 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</si>
  <si>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 xml:space="preserve">Основное мероприятие 7: Реализация мероприятий, направленных на достижение целей федерального проекта "Культурная среда" </t>
  </si>
  <si>
    <t>Основное мероприятие 8: Реализация мероприятия, направленного на достижение целей федерального проекта "Творческие люди" и искусства района</t>
  </si>
  <si>
    <t>Задача 1 подпрограммы 5 муниципальной программы: Привлечение подростков и молодежи к проведению мероприятий, направленных на профилактику правонарушений и наркомании среди несовершеннолетних</t>
  </si>
  <si>
    <t>Мероприятие 2. Издание,  приобретение и распространение информационно-просветительских материалов, наглядных пособий, рекомендаций, методической литературы по профилактике правонарушений и наркомании терроризма и экстремизма среди несовершеннолетних</t>
  </si>
  <si>
    <t xml:space="preserve">Мероприятие 26: 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</t>
  </si>
  <si>
    <t>9.</t>
  </si>
  <si>
    <t>Задача 9 подпрограммы 1 муниципальной программы:  Обеспечение возможности детям получать качественное общее образование в условиях, отвечающих современным требованиям, независимо от места проживания ребенка</t>
  </si>
  <si>
    <t>9.1.</t>
  </si>
  <si>
    <t>Основное мероприятие 9: Реализация регионального проекта "Современная школа"</t>
  </si>
  <si>
    <t>9.1.1.</t>
  </si>
  <si>
    <t>Мероприятие 1: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</si>
  <si>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10.</t>
  </si>
  <si>
    <t>Задача 10 подпрограммы 1 муниципальной программы:  Обеспечение равного доступа детей к актуальным и востребованным программам дополнительного образования, выявлению талантов каждого ребенка и ранней профориентации обучающихся</t>
  </si>
  <si>
    <t>10.1.</t>
  </si>
  <si>
    <t>10.1.1.</t>
  </si>
  <si>
    <t>Мероприятие 1: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</si>
  <si>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</si>
  <si>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Основное мероприятие 10: 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</si>
  <si>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Мероприятие 1: 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</si>
  <si>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Количество передвижных многофункциональных культурных центров (автоклубов), приобретенных для муниципальных учреждений культуры Горьковского муниципального района Омской области в отчетном году</t>
  </si>
  <si>
    <t>1.1.27.</t>
  </si>
  <si>
    <t>Мероприятие 27: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Федерации».</t>
  </si>
  <si>
    <t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(далее -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членами семей мобилизованных</t>
  </si>
  <si>
    <t>Мероприятие 5: Проведение независимой оценки качества условий оказания услуг организациями культуры</t>
  </si>
  <si>
    <t>Мероприятие 6: Межбюджетные трансферты, передаваемые поселениями муниципальному району на осуществление части полномочий в соответствии с заключенными соглашениями по проведению независимой оценки качества условий оказания услуг организациями культуры</t>
  </si>
  <si>
    <t xml:space="preserve">Количество учреждений культуры, в которых проведена независимая оценка качества условий оказания услуг </t>
  </si>
  <si>
    <t>Мероприятие 3: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</si>
  <si>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4: Поддержка отрасли культуры (комплектование книжных фондов библиотек муниципальных образований Омской области)</t>
  </si>
  <si>
    <t>Мероприятие 5: Софинансирование расходов муниципальных библиотек на обеспечение широкополосному доступу к сети "Интернет"</t>
  </si>
  <si>
    <t>Мероприятие 4: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</si>
  <si>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Мероприятие 5: Укрепление материально-технической базы и оснащение оборудованием, музыкальными инструментами детских школ искусств</t>
  </si>
  <si>
    <t>Мероприятие 4: Сохранение, возрождение и развитие народных художественных промыслов и ремесел</t>
  </si>
  <si>
    <t>1.1.28.</t>
  </si>
  <si>
    <t>Мероприятие 28: Восстановление поврежденной кровли здания муниципального бюджетного общеобразовательного учреждения</t>
  </si>
  <si>
    <t>Доля образовательных организаций выполнивших восстановительные работы, к общему числу образовательных организаций, которым выделены средства</t>
  </si>
  <si>
    <t>11.</t>
  </si>
  <si>
    <t>Задача 11 подпрограммы 1 муниципальной программы: Патриотическое воспитание обучающихся образовательных организаций</t>
  </si>
  <si>
    <t>11.1.</t>
  </si>
  <si>
    <t>11.1.1.</t>
  </si>
  <si>
    <t>Мероприятие 1: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</si>
  <si>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</si>
  <si>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 xml:space="preserve">Основное мероприятие 11: 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 </t>
  </si>
  <si>
    <t>ОТЧЕТ</t>
  </si>
  <si>
    <t xml:space="preserve">о реализации муниципальной программы Горьковского муниципального района Омской области </t>
  </si>
  <si>
    <t xml:space="preserve">(наименование муниципальной программы Горьковского муниципального района Омской области) </t>
  </si>
  <si>
    <t>на 1 января 2023 года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</si>
  <si>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</si>
  <si>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</si>
  <si>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</si>
  <si>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</si>
  <si>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 xml:space="preserve">Целевой индикатор мероприятий муниципальной программы </t>
  </si>
  <si>
    <r>
      <t xml:space="preserve">Объем (рублей)
</t>
    </r>
    <r>
      <rPr>
        <b/>
        <sz val="12"/>
        <rFont val="Times New Roman"/>
        <family val="1"/>
        <charset val="204"/>
      </rPr>
      <t>2022 год</t>
    </r>
  </si>
  <si>
    <t>Код бюджетной классификации</t>
  </si>
  <si>
    <t>Задача 2 подпрограммы 5 муниципальной программы: Повышение качества и результативности мер по противодействию экстремизму и терроризму, обеспечению общественной безопасности</t>
  </si>
  <si>
    <t>Заместитель Главы муниципального района</t>
  </si>
  <si>
    <t>О.Г. Румянцева</t>
  </si>
  <si>
    <t>Председатель Комитета финансов и контроля</t>
  </si>
  <si>
    <t>Н.А. Просолупова</t>
  </si>
  <si>
    <t>Задача 3 подпрограммы 2 муниципальной программы: Совершенствование системы информационно-библиотечного обслуживания населения</t>
  </si>
  <si>
    <t>Цель подпрограммы 4  муниципальной программы:  Формирование условий для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</t>
  </si>
  <si>
    <t>02.6.04.10001</t>
  </si>
  <si>
    <t>504
506</t>
  </si>
  <si>
    <t>02.6.04.10002</t>
  </si>
  <si>
    <t>02.6.04.00000</t>
  </si>
  <si>
    <t>02.3.01.00000</t>
  </si>
  <si>
    <t>02.3.01.70110</t>
  </si>
  <si>
    <t>02.3.01.70080</t>
  </si>
  <si>
    <t>02.3.01.10010</t>
  </si>
  <si>
    <t>02.3.01.10030</t>
  </si>
  <si>
    <t>02.3.01.10040</t>
  </si>
  <si>
    <t>02.3.01.10101</t>
  </si>
  <si>
    <t>02.3.01.10006</t>
  </si>
  <si>
    <t>02.3.01.70990
02.3.01.S0990</t>
  </si>
  <si>
    <t>02.3.01.10100
02.3.01.70100
02.3.01.S0100</t>
  </si>
  <si>
    <t>02.3.01.10003
02.3.01.70150
02.3.01.S0150</t>
  </si>
  <si>
    <t>02.3.01.L3042</t>
  </si>
  <si>
    <t>02.3.01.53032</t>
  </si>
  <si>
    <t>02.3.01.10014</t>
  </si>
  <si>
    <t>02.3.01.10015</t>
  </si>
  <si>
    <t>02.3.01.71400
02.3.01.S1400</t>
  </si>
  <si>
    <t>02.3.01.72550
02.3.01.S2550</t>
  </si>
  <si>
    <t>02.3.01.79970</t>
  </si>
  <si>
    <t>02.3.02.00000</t>
  </si>
  <si>
    <t>02.3.02.10010</t>
  </si>
  <si>
    <t>02.3.03.00000</t>
  </si>
  <si>
    <t>02.3.03.10003</t>
  </si>
  <si>
    <t>02.3.03.10002</t>
  </si>
  <si>
    <t>02.3.04.00000</t>
  </si>
  <si>
    <t>02.3.04.10001</t>
  </si>
  <si>
    <t>02.3.04.70780 
02.3.04.S0780</t>
  </si>
  <si>
    <t>02.3.05.00000</t>
  </si>
  <si>
    <t>02.3.05.10010</t>
  </si>
  <si>
    <t>02.3.05.19980
02.3.05.55490</t>
  </si>
  <si>
    <t>02.3.05.10030
02.3.05.70100
02.3.05.S0100</t>
  </si>
  <si>
    <t>02.3.06.00000</t>
  </si>
  <si>
    <t>02.3.06.70330</t>
  </si>
  <si>
    <t>02.3.06.70290</t>
  </si>
  <si>
    <t>02.3.06.71250</t>
  </si>
  <si>
    <t>02.3.07.00000</t>
  </si>
  <si>
    <t>02.3.07.70100</t>
  </si>
  <si>
    <t>02.3.08.00000</t>
  </si>
  <si>
    <t>02.3.08.70101
02.3.08.S0101
02.3.08.10001</t>
  </si>
  <si>
    <t>02.3.08.10001</t>
  </si>
  <si>
    <t>02.3.E1.00000</t>
  </si>
  <si>
    <t>02.3.E1.72110
02.3.E1.S2110</t>
  </si>
  <si>
    <t>02.3.EB.5179F</t>
  </si>
  <si>
    <t>02.3.EB.00000</t>
  </si>
  <si>
    <t>02.2.01.00000</t>
  </si>
  <si>
    <t>02.2.01.19980</t>
  </si>
  <si>
    <t>02.2.01.18010</t>
  </si>
  <si>
    <t>02.2.01.55490</t>
  </si>
  <si>
    <t>02.2.01.10020</t>
  </si>
  <si>
    <t>02.2.01.10030</t>
  </si>
  <si>
    <t>02.2.01.18020</t>
  </si>
  <si>
    <t>02.2.02.00000</t>
  </si>
  <si>
    <t>02.2.02.10001
02.2.02.10003</t>
  </si>
  <si>
    <t>02.2.02.10002</t>
  </si>
  <si>
    <t>02.2.02.S1470
02.2.02.71470</t>
  </si>
  <si>
    <t>02.2.03.00000</t>
  </si>
  <si>
    <t>02.2.03.10001</t>
  </si>
  <si>
    <t>02.2.03.10002</t>
  </si>
  <si>
    <t>02.2.03.S1470
02.2.03.71470</t>
  </si>
  <si>
    <t>02.2.03.L519Б</t>
  </si>
  <si>
    <t>02.2.04.00000</t>
  </si>
  <si>
    <t>02.2.04.10001</t>
  </si>
  <si>
    <t>02.2.04.10002</t>
  </si>
  <si>
    <t>02.2.04.S1470
02.2.04.71470</t>
  </si>
  <si>
    <t>02.2.04.S1700
02.2.04.71700</t>
  </si>
  <si>
    <t>02.2.05.00000</t>
  </si>
  <si>
    <t>02.2.05.10001</t>
  </si>
  <si>
    <t>02.2.05.10002</t>
  </si>
  <si>
    <t>02.2.05.S1470
02.2.05.71470</t>
  </si>
  <si>
    <t>02.2.06.00000</t>
  </si>
  <si>
    <t>02.2.06.10001</t>
  </si>
  <si>
    <t>02.2.06.10002</t>
  </si>
  <si>
    <t>02.2.06.S1700
02.2.06.71700</t>
  </si>
  <si>
    <t>02.2.A1.00000</t>
  </si>
  <si>
    <t>02.2.A1.55197</t>
  </si>
  <si>
    <t>02.2.A1.55195</t>
  </si>
  <si>
    <t>02.2.A2.00000</t>
  </si>
  <si>
    <t>02.2.A2.55196</t>
  </si>
  <si>
    <t>02.1.01.00000</t>
  </si>
  <si>
    <t>02.1.01.10001</t>
  </si>
  <si>
    <t>02.1.01.10002</t>
  </si>
  <si>
    <t>02.1.01.10003</t>
  </si>
  <si>
    <t>02.1.01.19980
02.1.01.55490</t>
  </si>
  <si>
    <t>02.1.02.00000</t>
  </si>
  <si>
    <t>02.1.02.10001</t>
  </si>
  <si>
    <t>02.1.03.00000</t>
  </si>
  <si>
    <t>02.1.03.10001</t>
  </si>
  <si>
    <t>02.1.03.70780
02.1.03.S0780</t>
  </si>
  <si>
    <t>02.1.03.10003</t>
  </si>
  <si>
    <t>02.1.03.10004</t>
  </si>
  <si>
    <t>02.1.03.10005</t>
  </si>
  <si>
    <t>02.1.03.70140
02.1.03.S0140</t>
  </si>
  <si>
    <t>02.1.04.00000</t>
  </si>
  <si>
    <t>02.1.04.10001</t>
  </si>
  <si>
    <t>02.1.04.10002</t>
  </si>
  <si>
    <t>02.4.01.00000</t>
  </si>
  <si>
    <t>02.4.01.10010</t>
  </si>
  <si>
    <t>02.4.02.00000</t>
  </si>
  <si>
    <t>02.4.02.10001</t>
  </si>
  <si>
    <t>02.5.02.10030</t>
  </si>
  <si>
    <t>02.5.02.10040</t>
  </si>
  <si>
    <t>02.5.02.10050</t>
  </si>
  <si>
    <t>02.7.01.00000</t>
  </si>
  <si>
    <t>02.7.01.10001</t>
  </si>
  <si>
    <t>02.5.02.00000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</si>
</sst>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0" fontId="3" fillId="0" borderId="0" xfId="0" applyFont="1" applyFill="1" applyBorder="1"/>
    <xf numFmtId="0" fontId="0" fillId="0" borderId="0" xfId="0" applyFill="1"/>
    <xf numFmtId="0" fontId="3" fillId="0" borderId="0" xfId="0" applyFont="1" applyFill="1"/>
    <xf numFmtId="0" fontId="2" fillId="0" borderId="0" xfId="0" applyFont="1" applyFill="1" applyBorder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top" wrapText="1"/>
    </xf>
    <xf numFmtId="0" fontId="6" fillId="0" borderId="3" xfId="0" applyFont="1" applyFill="1" applyBorder="1"/>
    <xf numFmtId="0" fontId="6" fillId="0" borderId="4" xfId="0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FFFFFF"/>
      <color rgb="FFFFFF99"/>
      <color rgb="FF66FF99"/>
      <color rgb="FFCCFFFF"/>
      <color rgb="FFE1FFE1"/>
      <color rgb="FFFFCCFF"/>
      <color rgb="FFFF99CC"/>
      <color rgb="FF66FF33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V1071"/>
  <sheetViews>
    <sheetView tabSelected="1" view="pageBreakPreview" topLeftCell="A2" zoomScale="78" zoomScaleNormal="75" zoomScaleSheetLayoutView="78" workbookViewId="0">
      <pane ySplit="15" topLeftCell="A772" activePane="bottomLeft" state="frozen"/>
      <selection activeCell="A2" sqref="A2"/>
      <selection pane="bottomLeft" activeCell="A775" sqref="A775:B778"/>
    </sheetView>
  </sheetViews>
  <sheetFormatPr defaultRowHeight="15"/>
  <cols>
    <col min="1" max="1" width="7.28515625" style="5" customWidth="1"/>
    <col min="2" max="2" width="38" style="5" customWidth="1"/>
    <col min="3" max="3" width="20.140625" style="5" customWidth="1"/>
    <col min="4" max="4" width="21.28515625" style="5" customWidth="1"/>
    <col min="5" max="5" width="30.42578125" style="5" customWidth="1"/>
    <col min="6" max="7" width="17.7109375" style="5" bestFit="1" customWidth="1"/>
    <col min="8" max="8" width="30.140625" style="5" customWidth="1"/>
    <col min="9" max="9" width="11.7109375" style="5" customWidth="1"/>
    <col min="10" max="10" width="8.5703125" style="5" customWidth="1"/>
    <col min="11" max="12" width="10.7109375" style="5" customWidth="1"/>
    <col min="13" max="19" width="9.140625" style="3"/>
    <col min="20" max="21" width="9.140625" style="6"/>
    <col min="22" max="22" width="9.140625" style="2"/>
  </cols>
  <sheetData>
    <row r="1" spans="1:19" s="6" customFormat="1" ht="15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12"/>
      <c r="L1" s="12"/>
      <c r="M1" s="3"/>
      <c r="N1" s="3"/>
      <c r="O1" s="3"/>
      <c r="P1" s="3"/>
      <c r="Q1" s="3"/>
      <c r="R1" s="3"/>
      <c r="S1" s="3"/>
    </row>
    <row r="2" spans="1:19" s="1" customFormat="1" ht="2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3"/>
      <c r="L2" s="13"/>
    </row>
    <row r="3" spans="1:19" s="1" customFormat="1" ht="17.2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9" s="1" customFormat="1" ht="18.75">
      <c r="A4" s="15" t="s">
        <v>435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9" s="1" customFormat="1" ht="18.75">
      <c r="A5" s="15" t="s">
        <v>436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9" s="1" customFormat="1" ht="18.75">
      <c r="A6" s="16" t="s">
        <v>113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9" s="1" customFormat="1">
      <c r="A7" s="17" t="s">
        <v>437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1:19" s="1" customForma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7"/>
    </row>
    <row r="9" spans="1:19" s="1" customFormat="1" ht="18.75">
      <c r="A9" s="18" t="s">
        <v>438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9" s="1" customForma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7"/>
    </row>
    <row r="11" spans="1:19" s="1" customFormat="1" ht="15.75">
      <c r="A11" s="19" t="s">
        <v>20</v>
      </c>
      <c r="B11" s="19" t="s">
        <v>38</v>
      </c>
      <c r="C11" s="20" t="s">
        <v>39</v>
      </c>
      <c r="D11" s="20"/>
      <c r="E11" s="20"/>
      <c r="F11" s="20"/>
      <c r="G11" s="20"/>
      <c r="H11" s="21" t="s">
        <v>443</v>
      </c>
      <c r="I11" s="22"/>
      <c r="J11" s="22"/>
      <c r="K11" s="22"/>
      <c r="L11" s="23"/>
    </row>
    <row r="12" spans="1:19" s="1" customFormat="1" ht="33" customHeight="1">
      <c r="A12" s="19"/>
      <c r="B12" s="19"/>
      <c r="C12" s="19" t="s">
        <v>445</v>
      </c>
      <c r="D12" s="19"/>
      <c r="E12" s="19" t="s">
        <v>114</v>
      </c>
      <c r="F12" s="19" t="s">
        <v>444</v>
      </c>
      <c r="G12" s="19"/>
      <c r="H12" s="19" t="s">
        <v>21</v>
      </c>
      <c r="I12" s="19" t="s">
        <v>22</v>
      </c>
      <c r="J12" s="19" t="s">
        <v>23</v>
      </c>
      <c r="K12" s="19"/>
      <c r="L12" s="19"/>
    </row>
    <row r="13" spans="1:19" s="1" customFormat="1" ht="22.15" customHeight="1">
      <c r="A13" s="19"/>
      <c r="B13" s="19"/>
      <c r="C13" s="19" t="s">
        <v>439</v>
      </c>
      <c r="D13" s="19" t="s">
        <v>440</v>
      </c>
      <c r="E13" s="19"/>
      <c r="F13" s="19" t="s">
        <v>441</v>
      </c>
      <c r="G13" s="19" t="s">
        <v>442</v>
      </c>
      <c r="H13" s="19"/>
      <c r="I13" s="19"/>
      <c r="J13" s="19"/>
      <c r="K13" s="19"/>
      <c r="L13" s="19"/>
    </row>
    <row r="14" spans="1:19" s="1" customFormat="1" ht="15.75" customHeight="1">
      <c r="A14" s="19"/>
      <c r="B14" s="19"/>
      <c r="C14" s="19"/>
      <c r="D14" s="19"/>
      <c r="E14" s="19"/>
      <c r="F14" s="19"/>
      <c r="G14" s="19"/>
      <c r="H14" s="19"/>
      <c r="I14" s="19"/>
      <c r="J14" s="19" t="s">
        <v>24</v>
      </c>
      <c r="K14" s="24" t="s">
        <v>112</v>
      </c>
      <c r="L14" s="19"/>
    </row>
    <row r="15" spans="1:19" s="1" customFormat="1" ht="51" customHeigh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25" t="s">
        <v>441</v>
      </c>
      <c r="L15" s="25" t="s">
        <v>442</v>
      </c>
    </row>
    <row r="16" spans="1:19" s="1" customFormat="1" ht="15.75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</row>
    <row r="17" spans="1:12" s="1" customFormat="1" ht="19.5" customHeight="1">
      <c r="A17" s="9" t="s">
        <v>314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1"/>
    </row>
    <row r="18" spans="1:12" s="1" customFormat="1" ht="34.5" customHeight="1">
      <c r="A18" s="9" t="s">
        <v>315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1"/>
    </row>
    <row r="19" spans="1:12" s="1" customFormat="1" ht="34.5" customHeight="1">
      <c r="A19" s="9" t="s">
        <v>316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1"/>
    </row>
    <row r="20" spans="1:12" s="1" customFormat="1" ht="20.25" customHeight="1">
      <c r="A20" s="26" t="s">
        <v>64</v>
      </c>
      <c r="B20" s="27" t="s">
        <v>317</v>
      </c>
      <c r="C20" s="28"/>
      <c r="D20" s="29"/>
      <c r="E20" s="30" t="s">
        <v>27</v>
      </c>
      <c r="F20" s="31">
        <f t="shared" ref="F20:G23" si="0">F24</f>
        <v>359918838.44000006</v>
      </c>
      <c r="G20" s="31">
        <f t="shared" si="0"/>
        <v>359542385.30000007</v>
      </c>
      <c r="H20" s="32" t="s">
        <v>26</v>
      </c>
      <c r="I20" s="32" t="s">
        <v>26</v>
      </c>
      <c r="J20" s="32" t="s">
        <v>86</v>
      </c>
      <c r="K20" s="32" t="s">
        <v>86</v>
      </c>
      <c r="L20" s="32" t="s">
        <v>86</v>
      </c>
    </row>
    <row r="21" spans="1:12" s="1" customFormat="1" ht="63" customHeight="1">
      <c r="A21" s="26"/>
      <c r="B21" s="33"/>
      <c r="C21" s="34"/>
      <c r="D21" s="35"/>
      <c r="E21" s="30" t="s">
        <v>28</v>
      </c>
      <c r="F21" s="31">
        <f t="shared" si="0"/>
        <v>90492805.140000001</v>
      </c>
      <c r="G21" s="31">
        <f t="shared" si="0"/>
        <v>90314564.640000001</v>
      </c>
      <c r="H21" s="32"/>
      <c r="I21" s="32"/>
      <c r="J21" s="32"/>
      <c r="K21" s="32"/>
      <c r="L21" s="32"/>
    </row>
    <row r="22" spans="1:12" s="1" customFormat="1" ht="49.5" customHeight="1">
      <c r="A22" s="26"/>
      <c r="B22" s="33"/>
      <c r="C22" s="34"/>
      <c r="D22" s="35"/>
      <c r="E22" s="30" t="s">
        <v>25</v>
      </c>
      <c r="F22" s="31">
        <f t="shared" si="0"/>
        <v>245965601.54000002</v>
      </c>
      <c r="G22" s="31">
        <f t="shared" si="0"/>
        <v>245767388.90000004</v>
      </c>
      <c r="H22" s="32"/>
      <c r="I22" s="32"/>
      <c r="J22" s="32"/>
      <c r="K22" s="32"/>
      <c r="L22" s="32"/>
    </row>
    <row r="23" spans="1:12" s="1" customFormat="1" ht="47.25" customHeight="1">
      <c r="A23" s="26"/>
      <c r="B23" s="36"/>
      <c r="C23" s="37"/>
      <c r="D23" s="38"/>
      <c r="E23" s="30" t="s">
        <v>14</v>
      </c>
      <c r="F23" s="31">
        <f t="shared" si="0"/>
        <v>23460431.759999998</v>
      </c>
      <c r="G23" s="31">
        <f t="shared" si="0"/>
        <v>23460431.759999998</v>
      </c>
      <c r="H23" s="32"/>
      <c r="I23" s="32"/>
      <c r="J23" s="32"/>
      <c r="K23" s="32"/>
      <c r="L23" s="32"/>
    </row>
    <row r="24" spans="1:12" s="1" customFormat="1" ht="18" customHeight="1">
      <c r="A24" s="26" t="s">
        <v>41</v>
      </c>
      <c r="B24" s="39" t="s">
        <v>318</v>
      </c>
      <c r="C24" s="40" t="s">
        <v>86</v>
      </c>
      <c r="D24" s="40" t="s">
        <v>457</v>
      </c>
      <c r="E24" s="30" t="s">
        <v>27</v>
      </c>
      <c r="F24" s="31">
        <f t="shared" ref="F24:G26" si="1">F28+F31+F34+F37+F40+F43+F46+F49+F53+F57+F61+F65+F69+F73+F77+F81+F85+F89+F93+F97</f>
        <v>359918838.44000006</v>
      </c>
      <c r="G24" s="31">
        <f t="shared" si="1"/>
        <v>359542385.30000007</v>
      </c>
      <c r="H24" s="32" t="s">
        <v>26</v>
      </c>
      <c r="I24" s="32" t="s">
        <v>26</v>
      </c>
      <c r="J24" s="32" t="s">
        <v>86</v>
      </c>
      <c r="K24" s="32" t="s">
        <v>86</v>
      </c>
      <c r="L24" s="32" t="s">
        <v>86</v>
      </c>
    </row>
    <row r="25" spans="1:12" s="1" customFormat="1" ht="63.75" customHeight="1">
      <c r="A25" s="26"/>
      <c r="B25" s="39"/>
      <c r="C25" s="40"/>
      <c r="D25" s="40"/>
      <c r="E25" s="30" t="s">
        <v>28</v>
      </c>
      <c r="F25" s="31">
        <f t="shared" si="1"/>
        <v>90492805.140000001</v>
      </c>
      <c r="G25" s="31">
        <f t="shared" si="1"/>
        <v>90314564.640000001</v>
      </c>
      <c r="H25" s="32"/>
      <c r="I25" s="32"/>
      <c r="J25" s="32"/>
      <c r="K25" s="32"/>
      <c r="L25" s="32"/>
    </row>
    <row r="26" spans="1:12" s="1" customFormat="1" ht="49.5" customHeight="1">
      <c r="A26" s="26"/>
      <c r="B26" s="39"/>
      <c r="C26" s="40"/>
      <c r="D26" s="40"/>
      <c r="E26" s="30" t="s">
        <v>25</v>
      </c>
      <c r="F26" s="31">
        <f t="shared" si="1"/>
        <v>245965601.54000002</v>
      </c>
      <c r="G26" s="31">
        <f t="shared" si="1"/>
        <v>245767388.90000004</v>
      </c>
      <c r="H26" s="32"/>
      <c r="I26" s="32"/>
      <c r="J26" s="32"/>
      <c r="K26" s="32"/>
      <c r="L26" s="32"/>
    </row>
    <row r="27" spans="1:12" s="1" customFormat="1" ht="47.25" customHeight="1">
      <c r="A27" s="26"/>
      <c r="B27" s="39"/>
      <c r="C27" s="40"/>
      <c r="D27" s="40"/>
      <c r="E27" s="30" t="s">
        <v>14</v>
      </c>
      <c r="F27" s="31">
        <f>F52+F56+F60+F64+F68+F72+F76+F80+F84+F88+F92+F96+F100</f>
        <v>23460431.759999998</v>
      </c>
      <c r="G27" s="31">
        <f>G52+G56+G60+G64+G68+G72+G76+G80+G84+G88+G92+G96+G100</f>
        <v>23460431.759999998</v>
      </c>
      <c r="H27" s="32"/>
      <c r="I27" s="32"/>
      <c r="J27" s="32"/>
      <c r="K27" s="32"/>
      <c r="L27" s="32"/>
    </row>
    <row r="28" spans="1:12" s="1" customFormat="1" ht="17.25" customHeight="1">
      <c r="A28" s="26" t="s">
        <v>42</v>
      </c>
      <c r="B28" s="41" t="s">
        <v>132</v>
      </c>
      <c r="C28" s="40">
        <v>504</v>
      </c>
      <c r="D28" s="40" t="s">
        <v>458</v>
      </c>
      <c r="E28" s="30" t="s">
        <v>27</v>
      </c>
      <c r="F28" s="31">
        <f>SUM(F29:F30)</f>
        <v>803200</v>
      </c>
      <c r="G28" s="31">
        <f t="shared" ref="G28" si="2">SUM(G29:G30)</f>
        <v>604987.36</v>
      </c>
      <c r="H28" s="39" t="s">
        <v>29</v>
      </c>
      <c r="I28" s="40" t="s">
        <v>79</v>
      </c>
      <c r="J28" s="40" t="s">
        <v>118</v>
      </c>
      <c r="K28" s="40">
        <v>100</v>
      </c>
      <c r="L28" s="40">
        <v>100</v>
      </c>
    </row>
    <row r="29" spans="1:12" s="1" customFormat="1" ht="71.25" customHeight="1">
      <c r="A29" s="26"/>
      <c r="B29" s="41"/>
      <c r="C29" s="40"/>
      <c r="D29" s="40"/>
      <c r="E29" s="30" t="s">
        <v>28</v>
      </c>
      <c r="F29" s="31">
        <v>0</v>
      </c>
      <c r="G29" s="31">
        <v>0</v>
      </c>
      <c r="H29" s="39"/>
      <c r="I29" s="40"/>
      <c r="J29" s="40"/>
      <c r="K29" s="40"/>
      <c r="L29" s="40"/>
    </row>
    <row r="30" spans="1:12" s="1" customFormat="1" ht="99.75" customHeight="1">
      <c r="A30" s="26"/>
      <c r="B30" s="41"/>
      <c r="C30" s="40"/>
      <c r="D30" s="40"/>
      <c r="E30" s="30" t="s">
        <v>25</v>
      </c>
      <c r="F30" s="31">
        <v>803200</v>
      </c>
      <c r="G30" s="31">
        <v>604987.36</v>
      </c>
      <c r="H30" s="39"/>
      <c r="I30" s="40"/>
      <c r="J30" s="40"/>
      <c r="K30" s="40"/>
      <c r="L30" s="40"/>
    </row>
    <row r="31" spans="1:12" s="1" customFormat="1" ht="22.15" customHeight="1">
      <c r="A31" s="26" t="s">
        <v>6</v>
      </c>
      <c r="B31" s="41" t="s">
        <v>313</v>
      </c>
      <c r="C31" s="40">
        <v>504</v>
      </c>
      <c r="D31" s="40" t="s">
        <v>459</v>
      </c>
      <c r="E31" s="30" t="s">
        <v>27</v>
      </c>
      <c r="F31" s="31">
        <f>SUM(F32:F33)</f>
        <v>230135579</v>
      </c>
      <c r="G31" s="31">
        <f t="shared" ref="G31" si="3">SUM(G32:G33)</f>
        <v>230135579</v>
      </c>
      <c r="H31" s="42" t="s">
        <v>175</v>
      </c>
      <c r="I31" s="32" t="s">
        <v>79</v>
      </c>
      <c r="J31" s="32" t="s">
        <v>118</v>
      </c>
      <c r="K31" s="32">
        <v>100</v>
      </c>
      <c r="L31" s="32">
        <v>100</v>
      </c>
    </row>
    <row r="32" spans="1:12" s="1" customFormat="1" ht="91.15" customHeight="1">
      <c r="A32" s="26"/>
      <c r="B32" s="41"/>
      <c r="C32" s="40"/>
      <c r="D32" s="40"/>
      <c r="E32" s="30" t="s">
        <v>28</v>
      </c>
      <c r="F32" s="31">
        <v>0</v>
      </c>
      <c r="G32" s="31">
        <v>0</v>
      </c>
      <c r="H32" s="43"/>
      <c r="I32" s="32"/>
      <c r="J32" s="32"/>
      <c r="K32" s="32"/>
      <c r="L32" s="32"/>
    </row>
    <row r="33" spans="1:12" s="1" customFormat="1" ht="247.5" customHeight="1">
      <c r="A33" s="26"/>
      <c r="B33" s="41"/>
      <c r="C33" s="40"/>
      <c r="D33" s="40"/>
      <c r="E33" s="30" t="s">
        <v>25</v>
      </c>
      <c r="F33" s="31">
        <v>230135579</v>
      </c>
      <c r="G33" s="31">
        <v>230135579</v>
      </c>
      <c r="H33" s="43"/>
      <c r="I33" s="32"/>
      <c r="J33" s="32"/>
      <c r="K33" s="32"/>
      <c r="L33" s="32"/>
    </row>
    <row r="34" spans="1:12" s="1" customFormat="1" ht="18" customHeight="1">
      <c r="A34" s="44" t="s">
        <v>65</v>
      </c>
      <c r="B34" s="45" t="s">
        <v>199</v>
      </c>
      <c r="C34" s="46">
        <v>504</v>
      </c>
      <c r="D34" s="46" t="s">
        <v>460</v>
      </c>
      <c r="E34" s="30" t="s">
        <v>27</v>
      </c>
      <c r="F34" s="31">
        <f>SUM(F35:F36)</f>
        <v>29843199.27</v>
      </c>
      <c r="G34" s="31">
        <f t="shared" ref="G34" si="4">SUM(G35:G36)</f>
        <v>29843199.27</v>
      </c>
      <c r="H34" s="46" t="s">
        <v>203</v>
      </c>
      <c r="I34" s="47" t="s">
        <v>79</v>
      </c>
      <c r="J34" s="47" t="s">
        <v>118</v>
      </c>
      <c r="K34" s="47">
        <v>100</v>
      </c>
      <c r="L34" s="47">
        <v>100</v>
      </c>
    </row>
    <row r="35" spans="1:12" s="1" customFormat="1" ht="68.25" customHeight="1">
      <c r="A35" s="48"/>
      <c r="B35" s="49"/>
      <c r="C35" s="50"/>
      <c r="D35" s="50"/>
      <c r="E35" s="30" t="s">
        <v>28</v>
      </c>
      <c r="F35" s="31">
        <v>29843199.27</v>
      </c>
      <c r="G35" s="31">
        <v>29843199.27</v>
      </c>
      <c r="H35" s="50"/>
      <c r="I35" s="51"/>
      <c r="J35" s="51"/>
      <c r="K35" s="51"/>
      <c r="L35" s="51"/>
    </row>
    <row r="36" spans="1:12" s="1" customFormat="1" ht="51" customHeight="1">
      <c r="A36" s="52"/>
      <c r="B36" s="53"/>
      <c r="C36" s="54"/>
      <c r="D36" s="54"/>
      <c r="E36" s="30" t="s">
        <v>25</v>
      </c>
      <c r="F36" s="31">
        <v>0</v>
      </c>
      <c r="G36" s="31">
        <v>0</v>
      </c>
      <c r="H36" s="50"/>
      <c r="I36" s="51"/>
      <c r="J36" s="51"/>
      <c r="K36" s="51"/>
      <c r="L36" s="51"/>
    </row>
    <row r="37" spans="1:12" s="1" customFormat="1" ht="18.75" customHeight="1">
      <c r="A37" s="44" t="s">
        <v>133</v>
      </c>
      <c r="B37" s="45" t="s">
        <v>200</v>
      </c>
      <c r="C37" s="46">
        <v>504</v>
      </c>
      <c r="D37" s="46" t="s">
        <v>461</v>
      </c>
      <c r="E37" s="30" t="s">
        <v>27</v>
      </c>
      <c r="F37" s="31">
        <f>SUM(F38:F39)</f>
        <v>49433729.979999997</v>
      </c>
      <c r="G37" s="31">
        <f t="shared" ref="G37" si="5">SUM(G38:G39)</f>
        <v>49255489.479999997</v>
      </c>
      <c r="H37" s="50"/>
      <c r="I37" s="51"/>
      <c r="J37" s="51"/>
      <c r="K37" s="51"/>
      <c r="L37" s="51"/>
    </row>
    <row r="38" spans="1:12" s="1" customFormat="1" ht="66.75" customHeight="1">
      <c r="A38" s="48"/>
      <c r="B38" s="49"/>
      <c r="C38" s="50"/>
      <c r="D38" s="50"/>
      <c r="E38" s="30" t="s">
        <v>28</v>
      </c>
      <c r="F38" s="31">
        <v>49433729.979999997</v>
      </c>
      <c r="G38" s="31">
        <v>49255489.479999997</v>
      </c>
      <c r="H38" s="50"/>
      <c r="I38" s="51"/>
      <c r="J38" s="51"/>
      <c r="K38" s="51"/>
      <c r="L38" s="51"/>
    </row>
    <row r="39" spans="1:12" s="1" customFormat="1" ht="51" customHeight="1">
      <c r="A39" s="52"/>
      <c r="B39" s="53"/>
      <c r="C39" s="54"/>
      <c r="D39" s="54"/>
      <c r="E39" s="30" t="s">
        <v>25</v>
      </c>
      <c r="F39" s="31">
        <v>0</v>
      </c>
      <c r="G39" s="31">
        <v>0</v>
      </c>
      <c r="H39" s="50"/>
      <c r="I39" s="51"/>
      <c r="J39" s="51"/>
      <c r="K39" s="51"/>
      <c r="L39" s="51"/>
    </row>
    <row r="40" spans="1:12" s="1" customFormat="1" ht="18" customHeight="1">
      <c r="A40" s="44" t="s">
        <v>201</v>
      </c>
      <c r="B40" s="45" t="s">
        <v>202</v>
      </c>
      <c r="C40" s="46">
        <v>504</v>
      </c>
      <c r="D40" s="46" t="s">
        <v>462</v>
      </c>
      <c r="E40" s="30" t="s">
        <v>27</v>
      </c>
      <c r="F40" s="31">
        <f>SUM(F41:F42)</f>
        <v>1359880.79</v>
      </c>
      <c r="G40" s="31">
        <f t="shared" ref="G40" si="6">SUM(G41:G42)</f>
        <v>1359880.79</v>
      </c>
      <c r="H40" s="50"/>
      <c r="I40" s="51"/>
      <c r="J40" s="51"/>
      <c r="K40" s="51"/>
      <c r="L40" s="51"/>
    </row>
    <row r="41" spans="1:12" s="1" customFormat="1" ht="66.75" customHeight="1">
      <c r="A41" s="48"/>
      <c r="B41" s="49"/>
      <c r="C41" s="50"/>
      <c r="D41" s="50"/>
      <c r="E41" s="30" t="s">
        <v>28</v>
      </c>
      <c r="F41" s="31">
        <v>1359880.79</v>
      </c>
      <c r="G41" s="31">
        <v>1359880.79</v>
      </c>
      <c r="H41" s="50"/>
      <c r="I41" s="51"/>
      <c r="J41" s="51"/>
      <c r="K41" s="51"/>
      <c r="L41" s="51"/>
    </row>
    <row r="42" spans="1:12" s="1" customFormat="1" ht="51" customHeight="1">
      <c r="A42" s="52"/>
      <c r="B42" s="53"/>
      <c r="C42" s="54"/>
      <c r="D42" s="54"/>
      <c r="E42" s="30" t="s">
        <v>25</v>
      </c>
      <c r="F42" s="31">
        <v>0</v>
      </c>
      <c r="G42" s="31">
        <v>0</v>
      </c>
      <c r="H42" s="54"/>
      <c r="I42" s="55"/>
      <c r="J42" s="55"/>
      <c r="K42" s="55"/>
      <c r="L42" s="55"/>
    </row>
    <row r="43" spans="1:12" s="1" customFormat="1" ht="19.5" customHeight="1">
      <c r="A43" s="26" t="s">
        <v>204</v>
      </c>
      <c r="B43" s="41" t="s">
        <v>205</v>
      </c>
      <c r="C43" s="40">
        <v>504</v>
      </c>
      <c r="D43" s="40" t="s">
        <v>463</v>
      </c>
      <c r="E43" s="30" t="s">
        <v>27</v>
      </c>
      <c r="F43" s="31">
        <f>SUM(F44:F45)</f>
        <v>49151.85</v>
      </c>
      <c r="G43" s="31">
        <f t="shared" ref="G43" si="7">SUM(G44:G45)</f>
        <v>49151.85</v>
      </c>
      <c r="H43" s="39" t="s">
        <v>30</v>
      </c>
      <c r="I43" s="32" t="s">
        <v>79</v>
      </c>
      <c r="J43" s="32" t="s">
        <v>118</v>
      </c>
      <c r="K43" s="32">
        <v>98.5</v>
      </c>
      <c r="L43" s="32">
        <v>98.5</v>
      </c>
    </row>
    <row r="44" spans="1:12" s="1" customFormat="1" ht="80.25" customHeight="1">
      <c r="A44" s="26"/>
      <c r="B44" s="41"/>
      <c r="C44" s="40"/>
      <c r="D44" s="40"/>
      <c r="E44" s="30" t="s">
        <v>28</v>
      </c>
      <c r="F44" s="31">
        <v>49151.85</v>
      </c>
      <c r="G44" s="31">
        <v>49151.85</v>
      </c>
      <c r="H44" s="39"/>
      <c r="I44" s="32"/>
      <c r="J44" s="32"/>
      <c r="K44" s="32"/>
      <c r="L44" s="32"/>
    </row>
    <row r="45" spans="1:12" s="1" customFormat="1" ht="96.75" customHeight="1">
      <c r="A45" s="26"/>
      <c r="B45" s="41"/>
      <c r="C45" s="40"/>
      <c r="D45" s="40"/>
      <c r="E45" s="30" t="s">
        <v>25</v>
      </c>
      <c r="F45" s="31">
        <v>0</v>
      </c>
      <c r="G45" s="31">
        <v>0</v>
      </c>
      <c r="H45" s="39"/>
      <c r="I45" s="32"/>
      <c r="J45" s="32"/>
      <c r="K45" s="32"/>
      <c r="L45" s="32"/>
    </row>
    <row r="46" spans="1:12" s="1" customFormat="1" ht="19.5" customHeight="1">
      <c r="A46" s="26" t="s">
        <v>135</v>
      </c>
      <c r="B46" s="41" t="s">
        <v>206</v>
      </c>
      <c r="C46" s="40">
        <v>504</v>
      </c>
      <c r="D46" s="40" t="s">
        <v>464</v>
      </c>
      <c r="E46" s="30" t="s">
        <v>27</v>
      </c>
      <c r="F46" s="31">
        <f>SUM(F47:F48)</f>
        <v>2394759.4</v>
      </c>
      <c r="G46" s="31">
        <f t="shared" ref="G46" si="8">SUM(G47:G48)</f>
        <v>2394759.4</v>
      </c>
      <c r="H46" s="39" t="s">
        <v>31</v>
      </c>
      <c r="I46" s="40" t="s">
        <v>79</v>
      </c>
      <c r="J46" s="40" t="s">
        <v>118</v>
      </c>
      <c r="K46" s="40">
        <v>100</v>
      </c>
      <c r="L46" s="40">
        <v>100</v>
      </c>
    </row>
    <row r="47" spans="1:12" s="1" customFormat="1" ht="73.5" customHeight="1">
      <c r="A47" s="26"/>
      <c r="B47" s="41"/>
      <c r="C47" s="40"/>
      <c r="D47" s="40"/>
      <c r="E47" s="30" t="s">
        <v>28</v>
      </c>
      <c r="F47" s="31">
        <v>2394759.4</v>
      </c>
      <c r="G47" s="31">
        <v>2394759.4</v>
      </c>
      <c r="H47" s="39"/>
      <c r="I47" s="40"/>
      <c r="J47" s="40"/>
      <c r="K47" s="40"/>
      <c r="L47" s="40"/>
    </row>
    <row r="48" spans="1:12" s="1" customFormat="1" ht="74.25" customHeight="1">
      <c r="A48" s="26"/>
      <c r="B48" s="41"/>
      <c r="C48" s="40"/>
      <c r="D48" s="40"/>
      <c r="E48" s="30" t="s">
        <v>25</v>
      </c>
      <c r="F48" s="31">
        <v>0</v>
      </c>
      <c r="G48" s="31">
        <v>0</v>
      </c>
      <c r="H48" s="39"/>
      <c r="I48" s="40"/>
      <c r="J48" s="40"/>
      <c r="K48" s="40"/>
      <c r="L48" s="40"/>
    </row>
    <row r="49" spans="1:12" s="1" customFormat="1" ht="25.5" customHeight="1">
      <c r="A49" s="26" t="s">
        <v>134</v>
      </c>
      <c r="B49" s="39" t="s">
        <v>207</v>
      </c>
      <c r="C49" s="40" t="s">
        <v>86</v>
      </c>
      <c r="D49" s="40" t="s">
        <v>86</v>
      </c>
      <c r="E49" s="30" t="s">
        <v>27</v>
      </c>
      <c r="F49" s="31">
        <f>SUM(F50:F52)</f>
        <v>0</v>
      </c>
      <c r="G49" s="31">
        <f t="shared" ref="G49" si="9">SUM(G50:G52)</f>
        <v>0</v>
      </c>
      <c r="H49" s="56" t="s">
        <v>74</v>
      </c>
      <c r="I49" s="40" t="s">
        <v>79</v>
      </c>
      <c r="J49" s="40" t="s">
        <v>118</v>
      </c>
      <c r="K49" s="40">
        <v>100</v>
      </c>
      <c r="L49" s="40">
        <v>100</v>
      </c>
    </row>
    <row r="50" spans="1:12" s="1" customFormat="1" ht="66" customHeight="1">
      <c r="A50" s="26"/>
      <c r="B50" s="39"/>
      <c r="C50" s="40"/>
      <c r="D50" s="40"/>
      <c r="E50" s="30" t="s">
        <v>28</v>
      </c>
      <c r="F50" s="31">
        <v>0</v>
      </c>
      <c r="G50" s="31">
        <v>0</v>
      </c>
      <c r="H50" s="56"/>
      <c r="I50" s="40"/>
      <c r="J50" s="40"/>
      <c r="K50" s="40"/>
      <c r="L50" s="40"/>
    </row>
    <row r="51" spans="1:12" s="1" customFormat="1" ht="54" customHeight="1">
      <c r="A51" s="26"/>
      <c r="B51" s="39"/>
      <c r="C51" s="40"/>
      <c r="D51" s="40"/>
      <c r="E51" s="30" t="s">
        <v>25</v>
      </c>
      <c r="F51" s="31">
        <v>0</v>
      </c>
      <c r="G51" s="31">
        <v>0</v>
      </c>
      <c r="H51" s="56"/>
      <c r="I51" s="40"/>
      <c r="J51" s="40"/>
      <c r="K51" s="40"/>
      <c r="L51" s="40"/>
    </row>
    <row r="52" spans="1:12" s="1" customFormat="1" ht="54" customHeight="1">
      <c r="A52" s="26"/>
      <c r="B52" s="39"/>
      <c r="C52" s="40"/>
      <c r="D52" s="40"/>
      <c r="E52" s="30" t="s">
        <v>14</v>
      </c>
      <c r="F52" s="31">
        <v>0</v>
      </c>
      <c r="G52" s="31">
        <v>0</v>
      </c>
      <c r="H52" s="56"/>
      <c r="I52" s="40"/>
      <c r="J52" s="40"/>
      <c r="K52" s="40"/>
      <c r="L52" s="40"/>
    </row>
    <row r="53" spans="1:12" s="1" customFormat="1" ht="23.25" customHeight="1">
      <c r="A53" s="26" t="s">
        <v>136</v>
      </c>
      <c r="B53" s="39" t="s">
        <v>225</v>
      </c>
      <c r="C53" s="40">
        <v>504</v>
      </c>
      <c r="D53" s="40" t="s">
        <v>465</v>
      </c>
      <c r="E53" s="30" t="s">
        <v>27</v>
      </c>
      <c r="F53" s="31">
        <f>SUM(F54:F56)</f>
        <v>222222.22</v>
      </c>
      <c r="G53" s="31">
        <f t="shared" ref="G53" si="10">SUM(G54:G56)</f>
        <v>222222.22</v>
      </c>
      <c r="H53" s="56"/>
      <c r="I53" s="40"/>
      <c r="J53" s="40"/>
      <c r="K53" s="40"/>
      <c r="L53" s="40"/>
    </row>
    <row r="54" spans="1:12" s="1" customFormat="1" ht="69.75" customHeight="1">
      <c r="A54" s="26"/>
      <c r="B54" s="39"/>
      <c r="C54" s="40"/>
      <c r="D54" s="40"/>
      <c r="E54" s="30" t="s">
        <v>28</v>
      </c>
      <c r="F54" s="31">
        <v>2222.2199999999998</v>
      </c>
      <c r="G54" s="31">
        <v>2222.2199999999998</v>
      </c>
      <c r="H54" s="56"/>
      <c r="I54" s="40"/>
      <c r="J54" s="40"/>
      <c r="K54" s="40"/>
      <c r="L54" s="40"/>
    </row>
    <row r="55" spans="1:12" s="1" customFormat="1" ht="54" customHeight="1">
      <c r="A55" s="26"/>
      <c r="B55" s="39"/>
      <c r="C55" s="40"/>
      <c r="D55" s="40"/>
      <c r="E55" s="30" t="s">
        <v>25</v>
      </c>
      <c r="F55" s="31">
        <v>220000</v>
      </c>
      <c r="G55" s="31">
        <v>220000</v>
      </c>
      <c r="H55" s="56"/>
      <c r="I55" s="40"/>
      <c r="J55" s="40"/>
      <c r="K55" s="40"/>
      <c r="L55" s="40"/>
    </row>
    <row r="56" spans="1:12" s="1" customFormat="1" ht="48.75" customHeight="1">
      <c r="A56" s="26"/>
      <c r="B56" s="39"/>
      <c r="C56" s="40"/>
      <c r="D56" s="40"/>
      <c r="E56" s="30" t="s">
        <v>14</v>
      </c>
      <c r="F56" s="31">
        <v>0</v>
      </c>
      <c r="G56" s="31">
        <v>0</v>
      </c>
      <c r="H56" s="56"/>
      <c r="I56" s="40"/>
      <c r="J56" s="40"/>
      <c r="K56" s="40"/>
      <c r="L56" s="40"/>
    </row>
    <row r="57" spans="1:12" s="1" customFormat="1" ht="16.5" customHeight="1">
      <c r="A57" s="26" t="s">
        <v>139</v>
      </c>
      <c r="B57" s="39" t="s">
        <v>213</v>
      </c>
      <c r="C57" s="40">
        <v>504</v>
      </c>
      <c r="D57" s="40" t="s">
        <v>466</v>
      </c>
      <c r="E57" s="30" t="s">
        <v>27</v>
      </c>
      <c r="F57" s="31">
        <f>SUM(F58:F60)</f>
        <v>11940209</v>
      </c>
      <c r="G57" s="31">
        <f t="shared" ref="G57" si="11">SUM(G58:G60)</f>
        <v>11940209</v>
      </c>
      <c r="H57" s="39" t="s">
        <v>138</v>
      </c>
      <c r="I57" s="40" t="s">
        <v>79</v>
      </c>
      <c r="J57" s="40" t="s">
        <v>118</v>
      </c>
      <c r="K57" s="40">
        <v>100</v>
      </c>
      <c r="L57" s="40">
        <v>100</v>
      </c>
    </row>
    <row r="58" spans="1:12" s="1" customFormat="1" ht="67.5" customHeight="1">
      <c r="A58" s="26"/>
      <c r="B58" s="39"/>
      <c r="C58" s="40"/>
      <c r="D58" s="40"/>
      <c r="E58" s="30" t="s">
        <v>28</v>
      </c>
      <c r="F58" s="31">
        <v>781200</v>
      </c>
      <c r="G58" s="31">
        <v>781200</v>
      </c>
      <c r="H58" s="39"/>
      <c r="I58" s="40"/>
      <c r="J58" s="40"/>
      <c r="K58" s="40"/>
      <c r="L58" s="40"/>
    </row>
    <row r="59" spans="1:12" s="1" customFormat="1" ht="51" customHeight="1">
      <c r="A59" s="26"/>
      <c r="B59" s="39"/>
      <c r="C59" s="40"/>
      <c r="D59" s="40"/>
      <c r="E59" s="30" t="s">
        <v>25</v>
      </c>
      <c r="F59" s="31">
        <v>11159009</v>
      </c>
      <c r="G59" s="31">
        <v>11159009</v>
      </c>
      <c r="H59" s="39"/>
      <c r="I59" s="40"/>
      <c r="J59" s="40"/>
      <c r="K59" s="40"/>
      <c r="L59" s="40"/>
    </row>
    <row r="60" spans="1:12" s="1" customFormat="1" ht="51" customHeight="1">
      <c r="A60" s="26"/>
      <c r="B60" s="39"/>
      <c r="C60" s="40"/>
      <c r="D60" s="40"/>
      <c r="E60" s="30" t="s">
        <v>14</v>
      </c>
      <c r="F60" s="31">
        <v>0</v>
      </c>
      <c r="G60" s="31">
        <v>0</v>
      </c>
      <c r="H60" s="39"/>
      <c r="I60" s="40"/>
      <c r="J60" s="40"/>
      <c r="K60" s="40"/>
      <c r="L60" s="40"/>
    </row>
    <row r="61" spans="1:12" s="1" customFormat="1" ht="27.75" customHeight="1">
      <c r="A61" s="26" t="s">
        <v>141</v>
      </c>
      <c r="B61" s="39" t="s">
        <v>214</v>
      </c>
      <c r="C61" s="40" t="s">
        <v>86</v>
      </c>
      <c r="D61" s="40" t="s">
        <v>86</v>
      </c>
      <c r="E61" s="30" t="s">
        <v>27</v>
      </c>
      <c r="F61" s="31">
        <f>SUM(F62:F64)</f>
        <v>0</v>
      </c>
      <c r="G61" s="31">
        <f t="shared" ref="G61" si="12">SUM(G62:G64)</f>
        <v>0</v>
      </c>
      <c r="H61" s="56" t="s">
        <v>108</v>
      </c>
      <c r="I61" s="40" t="s">
        <v>79</v>
      </c>
      <c r="J61" s="40" t="s">
        <v>118</v>
      </c>
      <c r="K61" s="40">
        <v>0</v>
      </c>
      <c r="L61" s="40">
        <v>0</v>
      </c>
    </row>
    <row r="62" spans="1:12" s="1" customFormat="1" ht="96" customHeight="1">
      <c r="A62" s="26"/>
      <c r="B62" s="39"/>
      <c r="C62" s="40"/>
      <c r="D62" s="40"/>
      <c r="E62" s="30" t="s">
        <v>28</v>
      </c>
      <c r="F62" s="31">
        <v>0</v>
      </c>
      <c r="G62" s="31">
        <v>0</v>
      </c>
      <c r="H62" s="56"/>
      <c r="I62" s="40"/>
      <c r="J62" s="40"/>
      <c r="K62" s="40"/>
      <c r="L62" s="40"/>
    </row>
    <row r="63" spans="1:12" s="1" customFormat="1" ht="86.25" customHeight="1">
      <c r="A63" s="26"/>
      <c r="B63" s="39"/>
      <c r="C63" s="40"/>
      <c r="D63" s="40"/>
      <c r="E63" s="30" t="s">
        <v>25</v>
      </c>
      <c r="F63" s="31">
        <v>0</v>
      </c>
      <c r="G63" s="31">
        <v>0</v>
      </c>
      <c r="H63" s="56"/>
      <c r="I63" s="40"/>
      <c r="J63" s="40"/>
      <c r="K63" s="40"/>
      <c r="L63" s="40"/>
    </row>
    <row r="64" spans="1:12" s="1" customFormat="1" ht="69.75" customHeight="1">
      <c r="A64" s="26"/>
      <c r="B64" s="39"/>
      <c r="C64" s="40"/>
      <c r="D64" s="40"/>
      <c r="E64" s="30" t="s">
        <v>14</v>
      </c>
      <c r="F64" s="31">
        <v>0</v>
      </c>
      <c r="G64" s="31">
        <v>0</v>
      </c>
      <c r="H64" s="56"/>
      <c r="I64" s="40"/>
      <c r="J64" s="40"/>
      <c r="K64" s="40"/>
      <c r="L64" s="40"/>
    </row>
    <row r="65" spans="1:12" s="1" customFormat="1" ht="108" customHeight="1">
      <c r="A65" s="26" t="s">
        <v>107</v>
      </c>
      <c r="B65" s="39" t="s">
        <v>215</v>
      </c>
      <c r="C65" s="40">
        <v>504</v>
      </c>
      <c r="D65" s="40" t="s">
        <v>467</v>
      </c>
      <c r="E65" s="30" t="s">
        <v>27</v>
      </c>
      <c r="F65" s="31">
        <f>SUM(F66:F68)</f>
        <v>482800</v>
      </c>
      <c r="G65" s="31">
        <f t="shared" ref="G65" si="13">SUM(G66:G68)</f>
        <v>482800</v>
      </c>
      <c r="H65" s="57" t="s">
        <v>284</v>
      </c>
      <c r="I65" s="46" t="s">
        <v>79</v>
      </c>
      <c r="J65" s="46" t="s">
        <v>118</v>
      </c>
      <c r="K65" s="46">
        <v>100</v>
      </c>
      <c r="L65" s="46">
        <v>100</v>
      </c>
    </row>
    <row r="66" spans="1:12" s="1" customFormat="1" ht="144" customHeight="1">
      <c r="A66" s="26"/>
      <c r="B66" s="39"/>
      <c r="C66" s="40"/>
      <c r="D66" s="40"/>
      <c r="E66" s="30" t="s">
        <v>28</v>
      </c>
      <c r="F66" s="31">
        <v>241400</v>
      </c>
      <c r="G66" s="31">
        <v>241400</v>
      </c>
      <c r="H66" s="58"/>
      <c r="I66" s="50"/>
      <c r="J66" s="50"/>
      <c r="K66" s="50"/>
      <c r="L66" s="50"/>
    </row>
    <row r="67" spans="1:12" s="1" customFormat="1" ht="151.5" customHeight="1">
      <c r="A67" s="26"/>
      <c r="B67" s="39"/>
      <c r="C67" s="40"/>
      <c r="D67" s="40"/>
      <c r="E67" s="30" t="s">
        <v>25</v>
      </c>
      <c r="F67" s="31">
        <v>241400</v>
      </c>
      <c r="G67" s="31">
        <v>241400</v>
      </c>
      <c r="H67" s="58"/>
      <c r="I67" s="50"/>
      <c r="J67" s="50"/>
      <c r="K67" s="50"/>
      <c r="L67" s="50"/>
    </row>
    <row r="68" spans="1:12" s="1" customFormat="1" ht="93.75" customHeight="1">
      <c r="A68" s="26"/>
      <c r="B68" s="39"/>
      <c r="C68" s="40"/>
      <c r="D68" s="40"/>
      <c r="E68" s="30" t="s">
        <v>14</v>
      </c>
      <c r="F68" s="31">
        <v>0</v>
      </c>
      <c r="G68" s="31">
        <v>0</v>
      </c>
      <c r="H68" s="59"/>
      <c r="I68" s="54"/>
      <c r="J68" s="54"/>
      <c r="K68" s="54"/>
      <c r="L68" s="54"/>
    </row>
    <row r="69" spans="1:12" s="1" customFormat="1" ht="18.75" customHeight="1">
      <c r="A69" s="44" t="s">
        <v>241</v>
      </c>
      <c r="B69" s="45" t="s">
        <v>243</v>
      </c>
      <c r="C69" s="46">
        <v>504</v>
      </c>
      <c r="D69" s="46" t="s">
        <v>468</v>
      </c>
      <c r="E69" s="30" t="s">
        <v>27</v>
      </c>
      <c r="F69" s="31">
        <f>SUM(F70:F72)</f>
        <v>10746719.959999999</v>
      </c>
      <c r="G69" s="31">
        <f t="shared" ref="G69" si="14">SUM(G70:G72)</f>
        <v>10746719.959999999</v>
      </c>
      <c r="H69" s="45" t="s">
        <v>242</v>
      </c>
      <c r="I69" s="46" t="s">
        <v>79</v>
      </c>
      <c r="J69" s="46" t="s">
        <v>118</v>
      </c>
      <c r="K69" s="46">
        <v>100</v>
      </c>
      <c r="L69" s="46">
        <v>100</v>
      </c>
    </row>
    <row r="70" spans="1:12" s="1" customFormat="1" ht="69.75" customHeight="1">
      <c r="A70" s="48"/>
      <c r="B70" s="49"/>
      <c r="C70" s="50"/>
      <c r="D70" s="50"/>
      <c r="E70" s="30" t="s">
        <v>28</v>
      </c>
      <c r="F70" s="31">
        <v>537335.96</v>
      </c>
      <c r="G70" s="31">
        <v>537335.96</v>
      </c>
      <c r="H70" s="49"/>
      <c r="I70" s="50"/>
      <c r="J70" s="50"/>
      <c r="K70" s="50"/>
      <c r="L70" s="50"/>
    </row>
    <row r="71" spans="1:12" s="1" customFormat="1" ht="51" customHeight="1">
      <c r="A71" s="48"/>
      <c r="B71" s="49"/>
      <c r="C71" s="50"/>
      <c r="D71" s="50"/>
      <c r="E71" s="30" t="s">
        <v>25</v>
      </c>
      <c r="F71" s="31">
        <v>1123032.24</v>
      </c>
      <c r="G71" s="31">
        <v>1123032.24</v>
      </c>
      <c r="H71" s="49"/>
      <c r="I71" s="50"/>
      <c r="J71" s="50"/>
      <c r="K71" s="50"/>
      <c r="L71" s="50"/>
    </row>
    <row r="72" spans="1:12" s="1" customFormat="1" ht="48.75" customHeight="1">
      <c r="A72" s="52"/>
      <c r="B72" s="53"/>
      <c r="C72" s="54"/>
      <c r="D72" s="54"/>
      <c r="E72" s="30" t="s">
        <v>14</v>
      </c>
      <c r="F72" s="31">
        <v>9086351.7599999998</v>
      </c>
      <c r="G72" s="31">
        <v>9086351.7599999998</v>
      </c>
      <c r="H72" s="53"/>
      <c r="I72" s="54"/>
      <c r="J72" s="54"/>
      <c r="K72" s="54"/>
      <c r="L72" s="54"/>
    </row>
    <row r="73" spans="1:12" s="1" customFormat="1" ht="30.75" customHeight="1">
      <c r="A73" s="44" t="s">
        <v>274</v>
      </c>
      <c r="B73" s="45" t="s">
        <v>275</v>
      </c>
      <c r="C73" s="46">
        <v>504</v>
      </c>
      <c r="D73" s="46" t="s">
        <v>469</v>
      </c>
      <c r="E73" s="30" t="s">
        <v>27</v>
      </c>
      <c r="F73" s="31">
        <f>SUM(F74:F76)</f>
        <v>14374080</v>
      </c>
      <c r="G73" s="31">
        <f t="shared" ref="G73" si="15">SUM(G74:G76)</f>
        <v>14374080</v>
      </c>
      <c r="H73" s="45" t="s">
        <v>276</v>
      </c>
      <c r="I73" s="46" t="s">
        <v>79</v>
      </c>
      <c r="J73" s="46" t="s">
        <v>118</v>
      </c>
      <c r="K73" s="46">
        <v>100</v>
      </c>
      <c r="L73" s="46">
        <v>100</v>
      </c>
    </row>
    <row r="74" spans="1:12" s="1" customFormat="1" ht="83.25" customHeight="1">
      <c r="A74" s="48"/>
      <c r="B74" s="49"/>
      <c r="C74" s="50"/>
      <c r="D74" s="50"/>
      <c r="E74" s="30" t="s">
        <v>28</v>
      </c>
      <c r="F74" s="31">
        <v>0</v>
      </c>
      <c r="G74" s="31">
        <v>0</v>
      </c>
      <c r="H74" s="49"/>
      <c r="I74" s="50"/>
      <c r="J74" s="50"/>
      <c r="K74" s="50"/>
      <c r="L74" s="50"/>
    </row>
    <row r="75" spans="1:12" s="1" customFormat="1" ht="74.25" customHeight="1">
      <c r="A75" s="48"/>
      <c r="B75" s="49"/>
      <c r="C75" s="50"/>
      <c r="D75" s="50"/>
      <c r="E75" s="30" t="s">
        <v>25</v>
      </c>
      <c r="F75" s="31">
        <v>0</v>
      </c>
      <c r="G75" s="31">
        <v>0</v>
      </c>
      <c r="H75" s="49"/>
      <c r="I75" s="50"/>
      <c r="J75" s="50"/>
      <c r="K75" s="50"/>
      <c r="L75" s="50"/>
    </row>
    <row r="76" spans="1:12" s="1" customFormat="1" ht="59.25" customHeight="1">
      <c r="A76" s="52"/>
      <c r="B76" s="53"/>
      <c r="C76" s="54"/>
      <c r="D76" s="54"/>
      <c r="E76" s="30" t="s">
        <v>14</v>
      </c>
      <c r="F76" s="31">
        <v>14374080</v>
      </c>
      <c r="G76" s="31">
        <v>14374080</v>
      </c>
      <c r="H76" s="53"/>
      <c r="I76" s="54"/>
      <c r="J76" s="54"/>
      <c r="K76" s="54"/>
      <c r="L76" s="54"/>
    </row>
    <row r="77" spans="1:12" s="1" customFormat="1" ht="69.75" customHeight="1">
      <c r="A77" s="44" t="s">
        <v>277</v>
      </c>
      <c r="B77" s="45" t="s">
        <v>278</v>
      </c>
      <c r="C77" s="46" t="s">
        <v>86</v>
      </c>
      <c r="D77" s="46" t="s">
        <v>86</v>
      </c>
      <c r="E77" s="30" t="s">
        <v>27</v>
      </c>
      <c r="F77" s="31">
        <f>SUM(F78:F80)</f>
        <v>0</v>
      </c>
      <c r="G77" s="31">
        <f t="shared" ref="G77" si="16">SUM(G78:G80)</f>
        <v>0</v>
      </c>
      <c r="H77" s="57" t="s">
        <v>308</v>
      </c>
      <c r="I77" s="46" t="s">
        <v>79</v>
      </c>
      <c r="J77" s="46" t="s">
        <v>118</v>
      </c>
      <c r="K77" s="46">
        <v>0</v>
      </c>
      <c r="L77" s="46">
        <v>0</v>
      </c>
    </row>
    <row r="78" spans="1:12" s="1" customFormat="1" ht="93.75" customHeight="1">
      <c r="A78" s="48"/>
      <c r="B78" s="49"/>
      <c r="C78" s="50"/>
      <c r="D78" s="50"/>
      <c r="E78" s="30" t="s">
        <v>28</v>
      </c>
      <c r="F78" s="31">
        <v>0</v>
      </c>
      <c r="G78" s="31">
        <v>0</v>
      </c>
      <c r="H78" s="58"/>
      <c r="I78" s="50"/>
      <c r="J78" s="50"/>
      <c r="K78" s="50"/>
      <c r="L78" s="50"/>
    </row>
    <row r="79" spans="1:12" s="1" customFormat="1" ht="102" customHeight="1">
      <c r="A79" s="48"/>
      <c r="B79" s="49"/>
      <c r="C79" s="50"/>
      <c r="D79" s="50"/>
      <c r="E79" s="30" t="s">
        <v>25</v>
      </c>
      <c r="F79" s="31">
        <v>0</v>
      </c>
      <c r="G79" s="31">
        <v>0</v>
      </c>
      <c r="H79" s="58"/>
      <c r="I79" s="50"/>
      <c r="J79" s="50"/>
      <c r="K79" s="50"/>
      <c r="L79" s="50"/>
    </row>
    <row r="80" spans="1:12" s="1" customFormat="1" ht="72.75" customHeight="1">
      <c r="A80" s="52"/>
      <c r="B80" s="53"/>
      <c r="C80" s="54"/>
      <c r="D80" s="54"/>
      <c r="E80" s="30" t="s">
        <v>14</v>
      </c>
      <c r="F80" s="31">
        <v>0</v>
      </c>
      <c r="G80" s="31">
        <v>0</v>
      </c>
      <c r="H80" s="59"/>
      <c r="I80" s="54"/>
      <c r="J80" s="54"/>
      <c r="K80" s="54"/>
      <c r="L80" s="54"/>
    </row>
    <row r="81" spans="1:12" s="1" customFormat="1" ht="52.5" customHeight="1">
      <c r="A81" s="44" t="s">
        <v>294</v>
      </c>
      <c r="B81" s="45" t="s">
        <v>295</v>
      </c>
      <c r="C81" s="46">
        <v>504</v>
      </c>
      <c r="D81" s="46" t="s">
        <v>470</v>
      </c>
      <c r="E81" s="30" t="s">
        <v>27</v>
      </c>
      <c r="F81" s="31">
        <f>SUM(F82:F84)</f>
        <v>31960</v>
      </c>
      <c r="G81" s="31">
        <f t="shared" ref="G81" si="17">SUM(G82:G84)</f>
        <v>31960</v>
      </c>
      <c r="H81" s="57" t="s">
        <v>296</v>
      </c>
      <c r="I81" s="46" t="s">
        <v>79</v>
      </c>
      <c r="J81" s="46" t="s">
        <v>118</v>
      </c>
      <c r="K81" s="46">
        <v>100</v>
      </c>
      <c r="L81" s="46">
        <v>100</v>
      </c>
    </row>
    <row r="82" spans="1:12" s="1" customFormat="1" ht="98.25" customHeight="1">
      <c r="A82" s="48"/>
      <c r="B82" s="49"/>
      <c r="C82" s="50"/>
      <c r="D82" s="50"/>
      <c r="E82" s="30" t="s">
        <v>28</v>
      </c>
      <c r="F82" s="31">
        <v>31960</v>
      </c>
      <c r="G82" s="31">
        <v>31960</v>
      </c>
      <c r="H82" s="58"/>
      <c r="I82" s="50"/>
      <c r="J82" s="50"/>
      <c r="K82" s="50"/>
      <c r="L82" s="50"/>
    </row>
    <row r="83" spans="1:12" s="1" customFormat="1" ht="96" customHeight="1">
      <c r="A83" s="48"/>
      <c r="B83" s="49"/>
      <c r="C83" s="50"/>
      <c r="D83" s="50"/>
      <c r="E83" s="30" t="s">
        <v>25</v>
      </c>
      <c r="F83" s="31">
        <v>0</v>
      </c>
      <c r="G83" s="31">
        <v>0</v>
      </c>
      <c r="H83" s="58"/>
      <c r="I83" s="50"/>
      <c r="J83" s="50"/>
      <c r="K83" s="50"/>
      <c r="L83" s="50"/>
    </row>
    <row r="84" spans="1:12" s="1" customFormat="1" ht="65.25" customHeight="1">
      <c r="A84" s="52"/>
      <c r="B84" s="53"/>
      <c r="C84" s="54"/>
      <c r="D84" s="54"/>
      <c r="E84" s="30" t="s">
        <v>14</v>
      </c>
      <c r="F84" s="31">
        <v>0</v>
      </c>
      <c r="G84" s="31">
        <v>0</v>
      </c>
      <c r="H84" s="59"/>
      <c r="I84" s="54"/>
      <c r="J84" s="54"/>
      <c r="K84" s="54"/>
      <c r="L84" s="54"/>
    </row>
    <row r="85" spans="1:12" s="1" customFormat="1" ht="18" customHeight="1">
      <c r="A85" s="44" t="s">
        <v>297</v>
      </c>
      <c r="B85" s="45" t="s">
        <v>298</v>
      </c>
      <c r="C85" s="46">
        <v>504</v>
      </c>
      <c r="D85" s="46" t="s">
        <v>471</v>
      </c>
      <c r="E85" s="30" t="s">
        <v>27</v>
      </c>
      <c r="F85" s="31">
        <f>SUM(F86:F88)</f>
        <v>5800881.0700000003</v>
      </c>
      <c r="G85" s="31">
        <f t="shared" ref="G85" si="18">SUM(G86:G88)</f>
        <v>5800881.0700000003</v>
      </c>
      <c r="H85" s="57" t="s">
        <v>299</v>
      </c>
      <c r="I85" s="46" t="s">
        <v>137</v>
      </c>
      <c r="J85" s="46" t="s">
        <v>118</v>
      </c>
      <c r="K85" s="46">
        <v>4</v>
      </c>
      <c r="L85" s="46">
        <v>4</v>
      </c>
    </row>
    <row r="86" spans="1:12" s="1" customFormat="1" ht="68.25" customHeight="1">
      <c r="A86" s="48"/>
      <c r="B86" s="49"/>
      <c r="C86" s="50"/>
      <c r="D86" s="50"/>
      <c r="E86" s="30" t="s">
        <v>28</v>
      </c>
      <c r="F86" s="31">
        <v>5800881.0700000003</v>
      </c>
      <c r="G86" s="31">
        <v>5800881.0700000003</v>
      </c>
      <c r="H86" s="58"/>
      <c r="I86" s="50"/>
      <c r="J86" s="50"/>
      <c r="K86" s="50"/>
      <c r="L86" s="50"/>
    </row>
    <row r="87" spans="1:12" s="1" customFormat="1" ht="51.75" customHeight="1">
      <c r="A87" s="48"/>
      <c r="B87" s="49"/>
      <c r="C87" s="50"/>
      <c r="D87" s="50"/>
      <c r="E87" s="30" t="s">
        <v>25</v>
      </c>
      <c r="F87" s="31">
        <v>0</v>
      </c>
      <c r="G87" s="31">
        <v>0</v>
      </c>
      <c r="H87" s="58"/>
      <c r="I87" s="50"/>
      <c r="J87" s="50"/>
      <c r="K87" s="50"/>
      <c r="L87" s="50"/>
    </row>
    <row r="88" spans="1:12" s="1" customFormat="1" ht="51.75" customHeight="1">
      <c r="A88" s="52"/>
      <c r="B88" s="53"/>
      <c r="C88" s="54"/>
      <c r="D88" s="54"/>
      <c r="E88" s="30" t="s">
        <v>14</v>
      </c>
      <c r="F88" s="31">
        <v>0</v>
      </c>
      <c r="G88" s="31">
        <v>0</v>
      </c>
      <c r="H88" s="59"/>
      <c r="I88" s="54"/>
      <c r="J88" s="54"/>
      <c r="K88" s="54"/>
      <c r="L88" s="54"/>
    </row>
    <row r="89" spans="1:12" s="1" customFormat="1" ht="99" customHeight="1">
      <c r="A89" s="44" t="s">
        <v>307</v>
      </c>
      <c r="B89" s="45" t="s">
        <v>397</v>
      </c>
      <c r="C89" s="46">
        <v>504</v>
      </c>
      <c r="D89" s="46" t="s">
        <v>472</v>
      </c>
      <c r="E89" s="30" t="s">
        <v>27</v>
      </c>
      <c r="F89" s="31">
        <f>SUM(F90:F92)</f>
        <v>1497854.22</v>
      </c>
      <c r="G89" s="31">
        <f t="shared" ref="G89" si="19">SUM(G90:G92)</f>
        <v>1497854.22</v>
      </c>
      <c r="H89" s="57" t="s">
        <v>312</v>
      </c>
      <c r="I89" s="46" t="s">
        <v>79</v>
      </c>
      <c r="J89" s="46" t="s">
        <v>118</v>
      </c>
      <c r="K89" s="46">
        <v>100</v>
      </c>
      <c r="L89" s="46">
        <v>100</v>
      </c>
    </row>
    <row r="90" spans="1:12" s="1" customFormat="1" ht="120.75" customHeight="1">
      <c r="A90" s="48"/>
      <c r="B90" s="49"/>
      <c r="C90" s="50"/>
      <c r="D90" s="50"/>
      <c r="E90" s="30" t="s">
        <v>28</v>
      </c>
      <c r="F90" s="31">
        <v>14978.54</v>
      </c>
      <c r="G90" s="31">
        <v>14978.54</v>
      </c>
      <c r="H90" s="58"/>
      <c r="I90" s="50"/>
      <c r="J90" s="50"/>
      <c r="K90" s="50"/>
      <c r="L90" s="50"/>
    </row>
    <row r="91" spans="1:12" s="1" customFormat="1" ht="159" customHeight="1">
      <c r="A91" s="48"/>
      <c r="B91" s="49"/>
      <c r="C91" s="50"/>
      <c r="D91" s="50"/>
      <c r="E91" s="30" t="s">
        <v>25</v>
      </c>
      <c r="F91" s="31">
        <v>1482875.68</v>
      </c>
      <c r="G91" s="31">
        <v>1482875.68</v>
      </c>
      <c r="H91" s="58"/>
      <c r="I91" s="50"/>
      <c r="J91" s="50"/>
      <c r="K91" s="50"/>
      <c r="L91" s="50"/>
    </row>
    <row r="92" spans="1:12" s="1" customFormat="1" ht="143.25" customHeight="1">
      <c r="A92" s="52"/>
      <c r="B92" s="53"/>
      <c r="C92" s="54"/>
      <c r="D92" s="54"/>
      <c r="E92" s="30" t="s">
        <v>14</v>
      </c>
      <c r="F92" s="31">
        <v>0</v>
      </c>
      <c r="G92" s="31">
        <v>0</v>
      </c>
      <c r="H92" s="59"/>
      <c r="I92" s="54"/>
      <c r="J92" s="54"/>
      <c r="K92" s="54"/>
      <c r="L92" s="54"/>
    </row>
    <row r="93" spans="1:12" s="1" customFormat="1" ht="90.75" customHeight="1">
      <c r="A93" s="44" t="s">
        <v>413</v>
      </c>
      <c r="B93" s="45" t="s">
        <v>414</v>
      </c>
      <c r="C93" s="46">
        <v>504</v>
      </c>
      <c r="D93" s="46" t="s">
        <v>473</v>
      </c>
      <c r="E93" s="30" t="s">
        <v>27</v>
      </c>
      <c r="F93" s="31">
        <f>SUM(F94:F96)</f>
        <v>183637.41</v>
      </c>
      <c r="G93" s="31">
        <f t="shared" ref="G93" si="20">SUM(G94:G96)</f>
        <v>183637.41</v>
      </c>
      <c r="H93" s="57" t="s">
        <v>415</v>
      </c>
      <c r="I93" s="46" t="s">
        <v>79</v>
      </c>
      <c r="J93" s="46" t="s">
        <v>118</v>
      </c>
      <c r="K93" s="46">
        <v>100</v>
      </c>
      <c r="L93" s="46">
        <v>100</v>
      </c>
    </row>
    <row r="94" spans="1:12" s="1" customFormat="1" ht="112.5" customHeight="1">
      <c r="A94" s="48"/>
      <c r="B94" s="49"/>
      <c r="C94" s="50"/>
      <c r="D94" s="50"/>
      <c r="E94" s="30" t="s">
        <v>28</v>
      </c>
      <c r="F94" s="31">
        <v>2106.06</v>
      </c>
      <c r="G94" s="31">
        <v>2106.06</v>
      </c>
      <c r="H94" s="58"/>
      <c r="I94" s="50"/>
      <c r="J94" s="50"/>
      <c r="K94" s="50"/>
      <c r="L94" s="50"/>
    </row>
    <row r="95" spans="1:12" s="1" customFormat="1" ht="138" customHeight="1">
      <c r="A95" s="48"/>
      <c r="B95" s="49"/>
      <c r="C95" s="50"/>
      <c r="D95" s="50"/>
      <c r="E95" s="30" t="s">
        <v>25</v>
      </c>
      <c r="F95" s="31">
        <v>181531.35</v>
      </c>
      <c r="G95" s="31">
        <v>181531.35</v>
      </c>
      <c r="H95" s="58"/>
      <c r="I95" s="50"/>
      <c r="J95" s="50"/>
      <c r="K95" s="50"/>
      <c r="L95" s="50"/>
    </row>
    <row r="96" spans="1:12" s="1" customFormat="1" ht="118.5" customHeight="1">
      <c r="A96" s="52"/>
      <c r="B96" s="53"/>
      <c r="C96" s="54"/>
      <c r="D96" s="54"/>
      <c r="E96" s="30" t="s">
        <v>14</v>
      </c>
      <c r="F96" s="31">
        <v>0</v>
      </c>
      <c r="G96" s="31">
        <v>0</v>
      </c>
      <c r="H96" s="59"/>
      <c r="I96" s="54"/>
      <c r="J96" s="54"/>
      <c r="K96" s="54"/>
      <c r="L96" s="54"/>
    </row>
    <row r="97" spans="1:12" s="1" customFormat="1" ht="20.25" customHeight="1">
      <c r="A97" s="44" t="s">
        <v>425</v>
      </c>
      <c r="B97" s="60" t="s">
        <v>426</v>
      </c>
      <c r="C97" s="46">
        <v>504</v>
      </c>
      <c r="D97" s="46" t="s">
        <v>474</v>
      </c>
      <c r="E97" s="30" t="s">
        <v>27</v>
      </c>
      <c r="F97" s="31">
        <f>SUM(F98:F100)</f>
        <v>618974.27</v>
      </c>
      <c r="G97" s="31">
        <f t="shared" ref="G97" si="21">SUM(G98:G100)</f>
        <v>618974.27</v>
      </c>
      <c r="H97" s="57" t="s">
        <v>427</v>
      </c>
      <c r="I97" s="46" t="s">
        <v>79</v>
      </c>
      <c r="J97" s="46" t="s">
        <v>118</v>
      </c>
      <c r="K97" s="46">
        <v>100</v>
      </c>
      <c r="L97" s="46">
        <v>100</v>
      </c>
    </row>
    <row r="98" spans="1:12" s="1" customFormat="1" ht="67.5" customHeight="1">
      <c r="A98" s="48"/>
      <c r="B98" s="61"/>
      <c r="C98" s="50"/>
      <c r="D98" s="50"/>
      <c r="E98" s="30" t="s">
        <v>28</v>
      </c>
      <c r="F98" s="31">
        <v>0</v>
      </c>
      <c r="G98" s="31">
        <v>0</v>
      </c>
      <c r="H98" s="58"/>
      <c r="I98" s="50"/>
      <c r="J98" s="50"/>
      <c r="K98" s="50"/>
      <c r="L98" s="50"/>
    </row>
    <row r="99" spans="1:12" s="1" customFormat="1" ht="51" customHeight="1">
      <c r="A99" s="48"/>
      <c r="B99" s="61"/>
      <c r="C99" s="50"/>
      <c r="D99" s="50"/>
      <c r="E99" s="30" t="s">
        <v>25</v>
      </c>
      <c r="F99" s="31">
        <v>618974.27</v>
      </c>
      <c r="G99" s="31">
        <v>618974.27</v>
      </c>
      <c r="H99" s="58"/>
      <c r="I99" s="50"/>
      <c r="J99" s="50"/>
      <c r="K99" s="50"/>
      <c r="L99" s="50"/>
    </row>
    <row r="100" spans="1:12" s="1" customFormat="1" ht="50.25" customHeight="1">
      <c r="A100" s="52"/>
      <c r="B100" s="62"/>
      <c r="C100" s="54"/>
      <c r="D100" s="54"/>
      <c r="E100" s="30" t="s">
        <v>14</v>
      </c>
      <c r="F100" s="31">
        <v>0</v>
      </c>
      <c r="G100" s="31">
        <v>0</v>
      </c>
      <c r="H100" s="59"/>
      <c r="I100" s="54"/>
      <c r="J100" s="54"/>
      <c r="K100" s="54"/>
      <c r="L100" s="54"/>
    </row>
    <row r="101" spans="1:12" s="1" customFormat="1" ht="20.25" customHeight="1">
      <c r="A101" s="26" t="s">
        <v>66</v>
      </c>
      <c r="B101" s="27" t="s">
        <v>319</v>
      </c>
      <c r="C101" s="28"/>
      <c r="D101" s="29"/>
      <c r="E101" s="30" t="s">
        <v>27</v>
      </c>
      <c r="F101" s="31">
        <f t="shared" ref="F101:G103" si="22">F104</f>
        <v>74032.09</v>
      </c>
      <c r="G101" s="31">
        <f t="shared" si="22"/>
        <v>74032.09</v>
      </c>
      <c r="H101" s="32" t="s">
        <v>26</v>
      </c>
      <c r="I101" s="32" t="s">
        <v>26</v>
      </c>
      <c r="J101" s="32" t="s">
        <v>86</v>
      </c>
      <c r="K101" s="32" t="s">
        <v>86</v>
      </c>
      <c r="L101" s="32" t="s">
        <v>86</v>
      </c>
    </row>
    <row r="102" spans="1:12" s="1" customFormat="1" ht="69" customHeight="1">
      <c r="A102" s="26"/>
      <c r="B102" s="33"/>
      <c r="C102" s="34"/>
      <c r="D102" s="35"/>
      <c r="E102" s="30" t="s">
        <v>28</v>
      </c>
      <c r="F102" s="31">
        <f t="shared" si="22"/>
        <v>74032.09</v>
      </c>
      <c r="G102" s="31">
        <f t="shared" si="22"/>
        <v>74032.09</v>
      </c>
      <c r="H102" s="32"/>
      <c r="I102" s="32"/>
      <c r="J102" s="32"/>
      <c r="K102" s="32"/>
      <c r="L102" s="32"/>
    </row>
    <row r="103" spans="1:12" s="1" customFormat="1" ht="50.25" customHeight="1">
      <c r="A103" s="26"/>
      <c r="B103" s="36"/>
      <c r="C103" s="37"/>
      <c r="D103" s="38"/>
      <c r="E103" s="30" t="s">
        <v>25</v>
      </c>
      <c r="F103" s="31">
        <f t="shared" si="22"/>
        <v>0</v>
      </c>
      <c r="G103" s="31">
        <f t="shared" si="22"/>
        <v>0</v>
      </c>
      <c r="H103" s="32"/>
      <c r="I103" s="32"/>
      <c r="J103" s="32"/>
      <c r="K103" s="32"/>
      <c r="L103" s="32"/>
    </row>
    <row r="104" spans="1:12" s="1" customFormat="1" ht="17.25" customHeight="1">
      <c r="A104" s="26" t="s">
        <v>43</v>
      </c>
      <c r="B104" s="41" t="s">
        <v>320</v>
      </c>
      <c r="C104" s="40" t="s">
        <v>86</v>
      </c>
      <c r="D104" s="40" t="s">
        <v>475</v>
      </c>
      <c r="E104" s="30" t="s">
        <v>27</v>
      </c>
      <c r="F104" s="31">
        <f t="shared" ref="F104:G106" si="23">F107+F110</f>
        <v>74032.09</v>
      </c>
      <c r="G104" s="31">
        <f t="shared" si="23"/>
        <v>74032.09</v>
      </c>
      <c r="H104" s="32" t="s">
        <v>26</v>
      </c>
      <c r="I104" s="32" t="s">
        <v>26</v>
      </c>
      <c r="J104" s="32" t="s">
        <v>86</v>
      </c>
      <c r="K104" s="32" t="s">
        <v>86</v>
      </c>
      <c r="L104" s="32" t="s">
        <v>86</v>
      </c>
    </row>
    <row r="105" spans="1:12" s="1" customFormat="1" ht="68.25" customHeight="1">
      <c r="A105" s="26"/>
      <c r="B105" s="41"/>
      <c r="C105" s="40"/>
      <c r="D105" s="40"/>
      <c r="E105" s="30" t="s">
        <v>28</v>
      </c>
      <c r="F105" s="31">
        <f t="shared" si="23"/>
        <v>74032.09</v>
      </c>
      <c r="G105" s="31">
        <f t="shared" si="23"/>
        <v>74032.09</v>
      </c>
      <c r="H105" s="32"/>
      <c r="I105" s="32"/>
      <c r="J105" s="32"/>
      <c r="K105" s="32"/>
      <c r="L105" s="32"/>
    </row>
    <row r="106" spans="1:12" s="1" customFormat="1" ht="52.5" customHeight="1">
      <c r="A106" s="26"/>
      <c r="B106" s="41"/>
      <c r="C106" s="40"/>
      <c r="D106" s="40"/>
      <c r="E106" s="30" t="s">
        <v>25</v>
      </c>
      <c r="F106" s="31">
        <f t="shared" si="23"/>
        <v>0</v>
      </c>
      <c r="G106" s="31">
        <f t="shared" si="23"/>
        <v>0</v>
      </c>
      <c r="H106" s="32"/>
      <c r="I106" s="32"/>
      <c r="J106" s="32"/>
      <c r="K106" s="32"/>
      <c r="L106" s="32"/>
    </row>
    <row r="107" spans="1:12" s="1" customFormat="1" ht="19.5" customHeight="1">
      <c r="A107" s="26" t="s">
        <v>44</v>
      </c>
      <c r="B107" s="41" t="s">
        <v>208</v>
      </c>
      <c r="C107" s="40">
        <v>504</v>
      </c>
      <c r="D107" s="40" t="s">
        <v>476</v>
      </c>
      <c r="E107" s="30" t="s">
        <v>27</v>
      </c>
      <c r="F107" s="31">
        <f>SUM(F108:F109)</f>
        <v>74032.09</v>
      </c>
      <c r="G107" s="31">
        <f t="shared" ref="G107" si="24">SUM(G108:G109)</f>
        <v>74032.09</v>
      </c>
      <c r="H107" s="45" t="s">
        <v>32</v>
      </c>
      <c r="I107" s="46" t="s">
        <v>79</v>
      </c>
      <c r="J107" s="46" t="s">
        <v>118</v>
      </c>
      <c r="K107" s="46">
        <v>75.81</v>
      </c>
      <c r="L107" s="46">
        <v>75.81</v>
      </c>
    </row>
    <row r="108" spans="1:12" s="1" customFormat="1" ht="66.75" customHeight="1">
      <c r="A108" s="26"/>
      <c r="B108" s="41"/>
      <c r="C108" s="40"/>
      <c r="D108" s="40"/>
      <c r="E108" s="30" t="s">
        <v>28</v>
      </c>
      <c r="F108" s="31">
        <v>74032.09</v>
      </c>
      <c r="G108" s="31">
        <v>74032.09</v>
      </c>
      <c r="H108" s="49"/>
      <c r="I108" s="50"/>
      <c r="J108" s="50"/>
      <c r="K108" s="50"/>
      <c r="L108" s="50"/>
    </row>
    <row r="109" spans="1:12" s="1" customFormat="1" ht="84.75" customHeight="1">
      <c r="A109" s="26"/>
      <c r="B109" s="41"/>
      <c r="C109" s="40"/>
      <c r="D109" s="40"/>
      <c r="E109" s="30" t="s">
        <v>25</v>
      </c>
      <c r="F109" s="31">
        <v>0</v>
      </c>
      <c r="G109" s="31">
        <v>0</v>
      </c>
      <c r="H109" s="53"/>
      <c r="I109" s="54"/>
      <c r="J109" s="54"/>
      <c r="K109" s="54"/>
      <c r="L109" s="54"/>
    </row>
    <row r="110" spans="1:12" s="1" customFormat="1" ht="22.5" customHeight="1">
      <c r="A110" s="26" t="s">
        <v>7</v>
      </c>
      <c r="B110" s="39" t="s">
        <v>209</v>
      </c>
      <c r="C110" s="40" t="s">
        <v>86</v>
      </c>
      <c r="D110" s="40" t="s">
        <v>86</v>
      </c>
      <c r="E110" s="30" t="s">
        <v>27</v>
      </c>
      <c r="F110" s="31">
        <f>SUM(F111:F112)</f>
        <v>0</v>
      </c>
      <c r="G110" s="31">
        <f t="shared" ref="G110" si="25">SUM(G111:G112)</f>
        <v>0</v>
      </c>
      <c r="H110" s="39" t="s">
        <v>85</v>
      </c>
      <c r="I110" s="40" t="s">
        <v>79</v>
      </c>
      <c r="J110" s="40" t="s">
        <v>118</v>
      </c>
      <c r="K110" s="40">
        <v>30</v>
      </c>
      <c r="L110" s="40">
        <v>30</v>
      </c>
    </row>
    <row r="111" spans="1:12" s="1" customFormat="1" ht="72.75" customHeight="1">
      <c r="A111" s="26"/>
      <c r="B111" s="39"/>
      <c r="C111" s="40"/>
      <c r="D111" s="40"/>
      <c r="E111" s="30" t="s">
        <v>28</v>
      </c>
      <c r="F111" s="31">
        <v>0</v>
      </c>
      <c r="G111" s="31">
        <v>0</v>
      </c>
      <c r="H111" s="39"/>
      <c r="I111" s="40"/>
      <c r="J111" s="40"/>
      <c r="K111" s="40"/>
      <c r="L111" s="40"/>
    </row>
    <row r="112" spans="1:12" s="1" customFormat="1" ht="54.75" customHeight="1">
      <c r="A112" s="26"/>
      <c r="B112" s="39"/>
      <c r="C112" s="40"/>
      <c r="D112" s="40"/>
      <c r="E112" s="30" t="s">
        <v>25</v>
      </c>
      <c r="F112" s="31">
        <v>0</v>
      </c>
      <c r="G112" s="31">
        <v>0</v>
      </c>
      <c r="H112" s="39"/>
      <c r="I112" s="40"/>
      <c r="J112" s="40"/>
      <c r="K112" s="40"/>
      <c r="L112" s="40"/>
    </row>
    <row r="113" spans="1:12" s="1" customFormat="1" ht="19.5" customHeight="1">
      <c r="A113" s="26" t="s">
        <v>90</v>
      </c>
      <c r="B113" s="27" t="s">
        <v>321</v>
      </c>
      <c r="C113" s="28"/>
      <c r="D113" s="29"/>
      <c r="E113" s="30" t="s">
        <v>27</v>
      </c>
      <c r="F113" s="31">
        <f t="shared" ref="F113:G115" si="26">F116</f>
        <v>343060</v>
      </c>
      <c r="G113" s="31">
        <f t="shared" si="26"/>
        <v>343060</v>
      </c>
      <c r="H113" s="32" t="s">
        <v>26</v>
      </c>
      <c r="I113" s="32" t="s">
        <v>26</v>
      </c>
      <c r="J113" s="32" t="s">
        <v>86</v>
      </c>
      <c r="K113" s="32" t="s">
        <v>86</v>
      </c>
      <c r="L113" s="32" t="s">
        <v>86</v>
      </c>
    </row>
    <row r="114" spans="1:12" s="1" customFormat="1" ht="70.5" customHeight="1">
      <c r="A114" s="26"/>
      <c r="B114" s="33"/>
      <c r="C114" s="34"/>
      <c r="D114" s="35"/>
      <c r="E114" s="30" t="s">
        <v>28</v>
      </c>
      <c r="F114" s="31">
        <f t="shared" si="26"/>
        <v>343060</v>
      </c>
      <c r="G114" s="31">
        <f t="shared" si="26"/>
        <v>343060</v>
      </c>
      <c r="H114" s="32"/>
      <c r="I114" s="32"/>
      <c r="J114" s="32"/>
      <c r="K114" s="32"/>
      <c r="L114" s="32"/>
    </row>
    <row r="115" spans="1:12" s="1" customFormat="1" ht="54.75" customHeight="1">
      <c r="A115" s="26"/>
      <c r="B115" s="36"/>
      <c r="C115" s="37"/>
      <c r="D115" s="38"/>
      <c r="E115" s="30" t="s">
        <v>25</v>
      </c>
      <c r="F115" s="31">
        <f t="shared" si="26"/>
        <v>0</v>
      </c>
      <c r="G115" s="31">
        <f t="shared" si="26"/>
        <v>0</v>
      </c>
      <c r="H115" s="32"/>
      <c r="I115" s="32"/>
      <c r="J115" s="32"/>
      <c r="K115" s="32"/>
      <c r="L115" s="32"/>
    </row>
    <row r="116" spans="1:12" s="1" customFormat="1" ht="19.5" customHeight="1">
      <c r="A116" s="26" t="s">
        <v>45</v>
      </c>
      <c r="B116" s="41" t="s">
        <v>322</v>
      </c>
      <c r="C116" s="40" t="s">
        <v>86</v>
      </c>
      <c r="D116" s="40" t="s">
        <v>477</v>
      </c>
      <c r="E116" s="30" t="s">
        <v>27</v>
      </c>
      <c r="F116" s="31">
        <f t="shared" ref="F116:G118" si="27">F119+F122+F125</f>
        <v>343060</v>
      </c>
      <c r="G116" s="31">
        <f t="shared" si="27"/>
        <v>343060</v>
      </c>
      <c r="H116" s="32" t="s">
        <v>26</v>
      </c>
      <c r="I116" s="32" t="s">
        <v>26</v>
      </c>
      <c r="J116" s="32" t="s">
        <v>86</v>
      </c>
      <c r="K116" s="32" t="s">
        <v>86</v>
      </c>
      <c r="L116" s="32" t="s">
        <v>86</v>
      </c>
    </row>
    <row r="117" spans="1:12" s="1" customFormat="1" ht="66.75" customHeight="1">
      <c r="A117" s="26"/>
      <c r="B117" s="41"/>
      <c r="C117" s="40"/>
      <c r="D117" s="40"/>
      <c r="E117" s="30" t="s">
        <v>28</v>
      </c>
      <c r="F117" s="31">
        <f t="shared" si="27"/>
        <v>343060</v>
      </c>
      <c r="G117" s="31">
        <f t="shared" si="27"/>
        <v>343060</v>
      </c>
      <c r="H117" s="32"/>
      <c r="I117" s="32"/>
      <c r="J117" s="32"/>
      <c r="K117" s="32"/>
      <c r="L117" s="32"/>
    </row>
    <row r="118" spans="1:12" s="1" customFormat="1" ht="51" customHeight="1">
      <c r="A118" s="26"/>
      <c r="B118" s="41"/>
      <c r="C118" s="40"/>
      <c r="D118" s="40"/>
      <c r="E118" s="30" t="s">
        <v>25</v>
      </c>
      <c r="F118" s="31">
        <f t="shared" si="27"/>
        <v>0</v>
      </c>
      <c r="G118" s="31">
        <f t="shared" si="27"/>
        <v>0</v>
      </c>
      <c r="H118" s="32"/>
      <c r="I118" s="32"/>
      <c r="J118" s="32"/>
      <c r="K118" s="32"/>
      <c r="L118" s="32"/>
    </row>
    <row r="119" spans="1:12" s="1" customFormat="1" ht="18" customHeight="1">
      <c r="A119" s="26" t="s">
        <v>46</v>
      </c>
      <c r="B119" s="41" t="s">
        <v>172</v>
      </c>
      <c r="C119" s="40">
        <v>504</v>
      </c>
      <c r="D119" s="40" t="s">
        <v>478</v>
      </c>
      <c r="E119" s="30" t="s">
        <v>27</v>
      </c>
      <c r="F119" s="31">
        <f>SUM(F120:F121)</f>
        <v>73060</v>
      </c>
      <c r="G119" s="31">
        <f t="shared" ref="G119" si="28">SUM(G120:G121)</f>
        <v>73060</v>
      </c>
      <c r="H119" s="41" t="s">
        <v>33</v>
      </c>
      <c r="I119" s="40" t="s">
        <v>79</v>
      </c>
      <c r="J119" s="40" t="s">
        <v>118</v>
      </c>
      <c r="K119" s="40">
        <v>57</v>
      </c>
      <c r="L119" s="40">
        <v>57</v>
      </c>
    </row>
    <row r="120" spans="1:12" s="1" customFormat="1" ht="78" customHeight="1">
      <c r="A120" s="26"/>
      <c r="B120" s="41"/>
      <c r="C120" s="40"/>
      <c r="D120" s="40"/>
      <c r="E120" s="30" t="s">
        <v>28</v>
      </c>
      <c r="F120" s="31">
        <v>73060</v>
      </c>
      <c r="G120" s="31">
        <v>73060</v>
      </c>
      <c r="H120" s="41"/>
      <c r="I120" s="40"/>
      <c r="J120" s="40"/>
      <c r="K120" s="40"/>
      <c r="L120" s="40"/>
    </row>
    <row r="121" spans="1:12" s="1" customFormat="1" ht="110.25" customHeight="1">
      <c r="A121" s="26"/>
      <c r="B121" s="41"/>
      <c r="C121" s="40"/>
      <c r="D121" s="40"/>
      <c r="E121" s="30" t="s">
        <v>25</v>
      </c>
      <c r="F121" s="31">
        <v>0</v>
      </c>
      <c r="G121" s="31">
        <v>0</v>
      </c>
      <c r="H121" s="41"/>
      <c r="I121" s="40"/>
      <c r="J121" s="40"/>
      <c r="K121" s="40"/>
      <c r="L121" s="40"/>
    </row>
    <row r="122" spans="1:12" s="1" customFormat="1" ht="18.75" customHeight="1">
      <c r="A122" s="26" t="s">
        <v>13</v>
      </c>
      <c r="B122" s="41" t="s">
        <v>210</v>
      </c>
      <c r="C122" s="40" t="s">
        <v>86</v>
      </c>
      <c r="D122" s="40" t="s">
        <v>86</v>
      </c>
      <c r="E122" s="30" t="s">
        <v>27</v>
      </c>
      <c r="F122" s="31">
        <f>SUM(F123:F124)</f>
        <v>0</v>
      </c>
      <c r="G122" s="31">
        <f t="shared" ref="G122" si="29">SUM(G123:G124)</f>
        <v>0</v>
      </c>
      <c r="H122" s="39" t="s">
        <v>34</v>
      </c>
      <c r="I122" s="40" t="s">
        <v>79</v>
      </c>
      <c r="J122" s="40" t="s">
        <v>140</v>
      </c>
      <c r="K122" s="63">
        <v>12.6</v>
      </c>
      <c r="L122" s="63">
        <v>12.6</v>
      </c>
    </row>
    <row r="123" spans="1:12" s="1" customFormat="1" ht="68.25" customHeight="1">
      <c r="A123" s="26"/>
      <c r="B123" s="41"/>
      <c r="C123" s="40"/>
      <c r="D123" s="40"/>
      <c r="E123" s="30" t="s">
        <v>28</v>
      </c>
      <c r="F123" s="31">
        <v>0</v>
      </c>
      <c r="G123" s="31">
        <v>0</v>
      </c>
      <c r="H123" s="39"/>
      <c r="I123" s="40"/>
      <c r="J123" s="40"/>
      <c r="K123" s="63"/>
      <c r="L123" s="63"/>
    </row>
    <row r="124" spans="1:12" s="1" customFormat="1" ht="55.15" customHeight="1">
      <c r="A124" s="26"/>
      <c r="B124" s="41"/>
      <c r="C124" s="40"/>
      <c r="D124" s="40"/>
      <c r="E124" s="30" t="s">
        <v>25</v>
      </c>
      <c r="F124" s="31">
        <v>0</v>
      </c>
      <c r="G124" s="31">
        <v>0</v>
      </c>
      <c r="H124" s="39"/>
      <c r="I124" s="40"/>
      <c r="J124" s="40"/>
      <c r="K124" s="63"/>
      <c r="L124" s="63"/>
    </row>
    <row r="125" spans="1:12" s="1" customFormat="1" ht="18.75" customHeight="1">
      <c r="A125" s="26" t="s">
        <v>15</v>
      </c>
      <c r="B125" s="39" t="s">
        <v>211</v>
      </c>
      <c r="C125" s="40">
        <v>504</v>
      </c>
      <c r="D125" s="40" t="s">
        <v>479</v>
      </c>
      <c r="E125" s="30" t="s">
        <v>27</v>
      </c>
      <c r="F125" s="31">
        <f>SUM(F126:F127)</f>
        <v>270000</v>
      </c>
      <c r="G125" s="31">
        <f t="shared" ref="G125" si="30">SUM(G126:G127)</f>
        <v>270000</v>
      </c>
      <c r="H125" s="39"/>
      <c r="I125" s="40"/>
      <c r="J125" s="40"/>
      <c r="K125" s="63"/>
      <c r="L125" s="63"/>
    </row>
    <row r="126" spans="1:12" s="1" customFormat="1" ht="64.5" customHeight="1">
      <c r="A126" s="26"/>
      <c r="B126" s="39"/>
      <c r="C126" s="40"/>
      <c r="D126" s="40"/>
      <c r="E126" s="30" t="s">
        <v>28</v>
      </c>
      <c r="F126" s="31">
        <v>270000</v>
      </c>
      <c r="G126" s="31">
        <v>270000</v>
      </c>
      <c r="H126" s="39"/>
      <c r="I126" s="40"/>
      <c r="J126" s="40"/>
      <c r="K126" s="63"/>
      <c r="L126" s="63"/>
    </row>
    <row r="127" spans="1:12" s="1" customFormat="1" ht="55.15" customHeight="1">
      <c r="A127" s="26"/>
      <c r="B127" s="39"/>
      <c r="C127" s="40"/>
      <c r="D127" s="40"/>
      <c r="E127" s="30" t="s">
        <v>25</v>
      </c>
      <c r="F127" s="31">
        <v>0</v>
      </c>
      <c r="G127" s="31">
        <v>0</v>
      </c>
      <c r="H127" s="39"/>
      <c r="I127" s="40"/>
      <c r="J127" s="40"/>
      <c r="K127" s="63"/>
      <c r="L127" s="63"/>
    </row>
    <row r="128" spans="1:12" s="1" customFormat="1" ht="18" customHeight="1">
      <c r="A128" s="26" t="s">
        <v>121</v>
      </c>
      <c r="B128" s="27" t="s">
        <v>323</v>
      </c>
      <c r="C128" s="28"/>
      <c r="D128" s="29"/>
      <c r="E128" s="30" t="s">
        <v>27</v>
      </c>
      <c r="F128" s="31">
        <f t="shared" ref="F128:G130" si="31">F131</f>
        <v>3349450.69</v>
      </c>
      <c r="G128" s="31">
        <f t="shared" si="31"/>
        <v>3349450.69</v>
      </c>
      <c r="H128" s="32" t="s">
        <v>26</v>
      </c>
      <c r="I128" s="32" t="s">
        <v>26</v>
      </c>
      <c r="J128" s="32" t="s">
        <v>86</v>
      </c>
      <c r="K128" s="32" t="s">
        <v>86</v>
      </c>
      <c r="L128" s="32" t="s">
        <v>86</v>
      </c>
    </row>
    <row r="129" spans="1:12" s="1" customFormat="1" ht="71.25" customHeight="1">
      <c r="A129" s="26"/>
      <c r="B129" s="33"/>
      <c r="C129" s="34"/>
      <c r="D129" s="35"/>
      <c r="E129" s="30" t="s">
        <v>28</v>
      </c>
      <c r="F129" s="31">
        <f t="shared" si="31"/>
        <v>971690.69</v>
      </c>
      <c r="G129" s="31">
        <f t="shared" si="31"/>
        <v>971690.69</v>
      </c>
      <c r="H129" s="32"/>
      <c r="I129" s="32"/>
      <c r="J129" s="32"/>
      <c r="K129" s="32"/>
      <c r="L129" s="32"/>
    </row>
    <row r="130" spans="1:12" s="1" customFormat="1" ht="50.25" customHeight="1">
      <c r="A130" s="26"/>
      <c r="B130" s="36"/>
      <c r="C130" s="37"/>
      <c r="D130" s="38"/>
      <c r="E130" s="30" t="s">
        <v>25</v>
      </c>
      <c r="F130" s="31">
        <f t="shared" si="31"/>
        <v>2377760</v>
      </c>
      <c r="G130" s="31">
        <f t="shared" si="31"/>
        <v>2377760</v>
      </c>
      <c r="H130" s="32"/>
      <c r="I130" s="32"/>
      <c r="J130" s="32"/>
      <c r="K130" s="32"/>
      <c r="L130" s="32"/>
    </row>
    <row r="131" spans="1:12" s="1" customFormat="1" ht="17.25" customHeight="1">
      <c r="A131" s="26" t="s">
        <v>47</v>
      </c>
      <c r="B131" s="41" t="s">
        <v>324</v>
      </c>
      <c r="C131" s="40" t="s">
        <v>86</v>
      </c>
      <c r="D131" s="40" t="s">
        <v>480</v>
      </c>
      <c r="E131" s="30" t="s">
        <v>27</v>
      </c>
      <c r="F131" s="31">
        <f t="shared" ref="F131:G133" si="32">F134+F137</f>
        <v>3349450.69</v>
      </c>
      <c r="G131" s="31">
        <f t="shared" si="32"/>
        <v>3349450.69</v>
      </c>
      <c r="H131" s="32" t="s">
        <v>26</v>
      </c>
      <c r="I131" s="32" t="s">
        <v>26</v>
      </c>
      <c r="J131" s="32" t="s">
        <v>86</v>
      </c>
      <c r="K131" s="32" t="s">
        <v>86</v>
      </c>
      <c r="L131" s="32" t="s">
        <v>86</v>
      </c>
    </row>
    <row r="132" spans="1:12" s="1" customFormat="1" ht="66.75" customHeight="1">
      <c r="A132" s="26"/>
      <c r="B132" s="41"/>
      <c r="C132" s="40"/>
      <c r="D132" s="40"/>
      <c r="E132" s="30" t="s">
        <v>28</v>
      </c>
      <c r="F132" s="31">
        <f t="shared" si="32"/>
        <v>971690.69</v>
      </c>
      <c r="G132" s="31">
        <f t="shared" si="32"/>
        <v>971690.69</v>
      </c>
      <c r="H132" s="32"/>
      <c r="I132" s="32"/>
      <c r="J132" s="32"/>
      <c r="K132" s="32"/>
      <c r="L132" s="32"/>
    </row>
    <row r="133" spans="1:12" s="1" customFormat="1" ht="49.15" customHeight="1">
      <c r="A133" s="26"/>
      <c r="B133" s="41"/>
      <c r="C133" s="40"/>
      <c r="D133" s="40"/>
      <c r="E133" s="30" t="s">
        <v>25</v>
      </c>
      <c r="F133" s="31">
        <f t="shared" si="32"/>
        <v>2377760</v>
      </c>
      <c r="G133" s="31">
        <f t="shared" si="32"/>
        <v>2377760</v>
      </c>
      <c r="H133" s="32"/>
      <c r="I133" s="32"/>
      <c r="J133" s="32"/>
      <c r="K133" s="32"/>
      <c r="L133" s="32"/>
    </row>
    <row r="134" spans="1:12" s="1" customFormat="1" ht="18" customHeight="1">
      <c r="A134" s="26" t="s">
        <v>48</v>
      </c>
      <c r="B134" s="41" t="s">
        <v>142</v>
      </c>
      <c r="C134" s="40">
        <v>504</v>
      </c>
      <c r="D134" s="40" t="s">
        <v>481</v>
      </c>
      <c r="E134" s="30" t="s">
        <v>27</v>
      </c>
      <c r="F134" s="31">
        <f>SUM(F135:F136)</f>
        <v>947538.69</v>
      </c>
      <c r="G134" s="31">
        <f t="shared" ref="G134" si="33">SUM(G135:G136)</f>
        <v>947538.69</v>
      </c>
      <c r="H134" s="41" t="s">
        <v>87</v>
      </c>
      <c r="I134" s="40" t="s">
        <v>79</v>
      </c>
      <c r="J134" s="40" t="s">
        <v>118</v>
      </c>
      <c r="K134" s="40">
        <v>100</v>
      </c>
      <c r="L134" s="40">
        <v>100</v>
      </c>
    </row>
    <row r="135" spans="1:12" s="1" customFormat="1" ht="69" customHeight="1">
      <c r="A135" s="26"/>
      <c r="B135" s="41"/>
      <c r="C135" s="40"/>
      <c r="D135" s="40"/>
      <c r="E135" s="30" t="s">
        <v>28</v>
      </c>
      <c r="F135" s="31">
        <v>947538.69</v>
      </c>
      <c r="G135" s="31">
        <v>947538.69</v>
      </c>
      <c r="H135" s="41"/>
      <c r="I135" s="40"/>
      <c r="J135" s="40"/>
      <c r="K135" s="40"/>
      <c r="L135" s="40"/>
    </row>
    <row r="136" spans="1:12" s="1" customFormat="1" ht="51" customHeight="1">
      <c r="A136" s="26"/>
      <c r="B136" s="41"/>
      <c r="C136" s="40"/>
      <c r="D136" s="40"/>
      <c r="E136" s="30" t="s">
        <v>25</v>
      </c>
      <c r="F136" s="31">
        <v>0</v>
      </c>
      <c r="G136" s="31">
        <v>0</v>
      </c>
      <c r="H136" s="41"/>
      <c r="I136" s="40"/>
      <c r="J136" s="40"/>
      <c r="K136" s="40"/>
      <c r="L136" s="40"/>
    </row>
    <row r="137" spans="1:12" s="1" customFormat="1" ht="22.5" customHeight="1">
      <c r="A137" s="26" t="s">
        <v>99</v>
      </c>
      <c r="B137" s="41" t="s">
        <v>143</v>
      </c>
      <c r="C137" s="40">
        <v>504</v>
      </c>
      <c r="D137" s="40" t="s">
        <v>482</v>
      </c>
      <c r="E137" s="30" t="s">
        <v>27</v>
      </c>
      <c r="F137" s="31">
        <f>SUM(F138:F139)</f>
        <v>2401912</v>
      </c>
      <c r="G137" s="31">
        <f t="shared" ref="G137" si="34">SUM(G138:G139)</f>
        <v>2401912</v>
      </c>
      <c r="H137" s="56" t="s">
        <v>111</v>
      </c>
      <c r="I137" s="40" t="s">
        <v>77</v>
      </c>
      <c r="J137" s="40" t="s">
        <v>118</v>
      </c>
      <c r="K137" s="40">
        <v>970</v>
      </c>
      <c r="L137" s="40">
        <v>970</v>
      </c>
    </row>
    <row r="138" spans="1:12" s="1" customFormat="1" ht="68.25" customHeight="1">
      <c r="A138" s="26"/>
      <c r="B138" s="41"/>
      <c r="C138" s="40"/>
      <c r="D138" s="40"/>
      <c r="E138" s="30" t="s">
        <v>28</v>
      </c>
      <c r="F138" s="31">
        <v>24152</v>
      </c>
      <c r="G138" s="31">
        <v>24152</v>
      </c>
      <c r="H138" s="56"/>
      <c r="I138" s="40"/>
      <c r="J138" s="40"/>
      <c r="K138" s="40"/>
      <c r="L138" s="40"/>
    </row>
    <row r="139" spans="1:12" s="1" customFormat="1" ht="49.5" customHeight="1">
      <c r="A139" s="26"/>
      <c r="B139" s="41"/>
      <c r="C139" s="40"/>
      <c r="D139" s="40"/>
      <c r="E139" s="30" t="s">
        <v>25</v>
      </c>
      <c r="F139" s="31">
        <v>2377760</v>
      </c>
      <c r="G139" s="31">
        <v>2377760</v>
      </c>
      <c r="H139" s="56"/>
      <c r="I139" s="40"/>
      <c r="J139" s="40"/>
      <c r="K139" s="40"/>
      <c r="L139" s="40"/>
    </row>
    <row r="140" spans="1:12" s="1" customFormat="1" ht="20.25" customHeight="1">
      <c r="A140" s="26" t="s">
        <v>124</v>
      </c>
      <c r="B140" s="27" t="s">
        <v>325</v>
      </c>
      <c r="C140" s="28"/>
      <c r="D140" s="29"/>
      <c r="E140" s="30" t="s">
        <v>27</v>
      </c>
      <c r="F140" s="31">
        <f t="shared" ref="F140:G142" si="35">F143</f>
        <v>29947946.039999999</v>
      </c>
      <c r="G140" s="31">
        <f t="shared" si="35"/>
        <v>29939168.98</v>
      </c>
      <c r="H140" s="32" t="s">
        <v>26</v>
      </c>
      <c r="I140" s="32" t="s">
        <v>26</v>
      </c>
      <c r="J140" s="32" t="s">
        <v>86</v>
      </c>
      <c r="K140" s="32" t="s">
        <v>86</v>
      </c>
      <c r="L140" s="32" t="s">
        <v>86</v>
      </c>
    </row>
    <row r="141" spans="1:12" s="1" customFormat="1" ht="72.75" customHeight="1">
      <c r="A141" s="26"/>
      <c r="B141" s="33"/>
      <c r="C141" s="34"/>
      <c r="D141" s="35"/>
      <c r="E141" s="30" t="s">
        <v>28</v>
      </c>
      <c r="F141" s="31">
        <f t="shared" si="35"/>
        <v>13626684.379999999</v>
      </c>
      <c r="G141" s="31">
        <f t="shared" si="35"/>
        <v>13617907.32</v>
      </c>
      <c r="H141" s="32"/>
      <c r="I141" s="32"/>
      <c r="J141" s="32"/>
      <c r="K141" s="32"/>
      <c r="L141" s="32"/>
    </row>
    <row r="142" spans="1:12" s="1" customFormat="1" ht="56.25" customHeight="1">
      <c r="A142" s="26"/>
      <c r="B142" s="36"/>
      <c r="C142" s="37"/>
      <c r="D142" s="38"/>
      <c r="E142" s="30" t="s">
        <v>25</v>
      </c>
      <c r="F142" s="31">
        <f t="shared" si="35"/>
        <v>16321261.66</v>
      </c>
      <c r="G142" s="31">
        <f t="shared" si="35"/>
        <v>16321261.66</v>
      </c>
      <c r="H142" s="32"/>
      <c r="I142" s="32"/>
      <c r="J142" s="32"/>
      <c r="K142" s="32"/>
      <c r="L142" s="32"/>
    </row>
    <row r="143" spans="1:12" s="1" customFormat="1" ht="29.45" customHeight="1">
      <c r="A143" s="26" t="s">
        <v>49</v>
      </c>
      <c r="B143" s="41" t="s">
        <v>326</v>
      </c>
      <c r="C143" s="40" t="s">
        <v>86</v>
      </c>
      <c r="D143" s="40" t="s">
        <v>483</v>
      </c>
      <c r="E143" s="30" t="s">
        <v>27</v>
      </c>
      <c r="F143" s="31">
        <f t="shared" ref="F143:G145" si="36">F146+F149+F152+F155</f>
        <v>29947946.039999999</v>
      </c>
      <c r="G143" s="31">
        <f t="shared" si="36"/>
        <v>29939168.98</v>
      </c>
      <c r="H143" s="32" t="s">
        <v>26</v>
      </c>
      <c r="I143" s="32" t="s">
        <v>26</v>
      </c>
      <c r="J143" s="32" t="s">
        <v>86</v>
      </c>
      <c r="K143" s="32" t="s">
        <v>86</v>
      </c>
      <c r="L143" s="32" t="s">
        <v>86</v>
      </c>
    </row>
    <row r="144" spans="1:12" s="1" customFormat="1" ht="94.9" customHeight="1">
      <c r="A144" s="26"/>
      <c r="B144" s="41"/>
      <c r="C144" s="40"/>
      <c r="D144" s="40"/>
      <c r="E144" s="30" t="s">
        <v>28</v>
      </c>
      <c r="F144" s="31">
        <f t="shared" si="36"/>
        <v>13626684.379999999</v>
      </c>
      <c r="G144" s="31">
        <f t="shared" si="36"/>
        <v>13617907.32</v>
      </c>
      <c r="H144" s="32"/>
      <c r="I144" s="32"/>
      <c r="J144" s="32"/>
      <c r="K144" s="32"/>
      <c r="L144" s="32"/>
    </row>
    <row r="145" spans="1:12" s="1" customFormat="1" ht="72.75" customHeight="1">
      <c r="A145" s="26"/>
      <c r="B145" s="41"/>
      <c r="C145" s="40"/>
      <c r="D145" s="40"/>
      <c r="E145" s="30" t="s">
        <v>25</v>
      </c>
      <c r="F145" s="31">
        <f t="shared" si="36"/>
        <v>16321261.66</v>
      </c>
      <c r="G145" s="31">
        <f t="shared" si="36"/>
        <v>16321261.66</v>
      </c>
      <c r="H145" s="32"/>
      <c r="I145" s="32"/>
      <c r="J145" s="32"/>
      <c r="K145" s="32"/>
      <c r="L145" s="32"/>
    </row>
    <row r="146" spans="1:12" s="1" customFormat="1" ht="28.9" customHeight="1">
      <c r="A146" s="26" t="s">
        <v>50</v>
      </c>
      <c r="B146" s="41" t="s">
        <v>220</v>
      </c>
      <c r="C146" s="40">
        <v>504</v>
      </c>
      <c r="D146" s="40" t="s">
        <v>484</v>
      </c>
      <c r="E146" s="30" t="s">
        <v>27</v>
      </c>
      <c r="F146" s="31">
        <f>SUM(F147:F148)</f>
        <v>1598207.58</v>
      </c>
      <c r="G146" s="31">
        <f t="shared" ref="G146" si="37">SUM(G147:G148)</f>
        <v>1589430.52</v>
      </c>
      <c r="H146" s="64" t="s">
        <v>35</v>
      </c>
      <c r="I146" s="40" t="s">
        <v>79</v>
      </c>
      <c r="J146" s="40" t="s">
        <v>118</v>
      </c>
      <c r="K146" s="40">
        <v>100</v>
      </c>
      <c r="L146" s="40">
        <v>100</v>
      </c>
    </row>
    <row r="147" spans="1:12" s="1" customFormat="1" ht="88.9" customHeight="1">
      <c r="A147" s="26"/>
      <c r="B147" s="41"/>
      <c r="C147" s="40"/>
      <c r="D147" s="40"/>
      <c r="E147" s="30" t="s">
        <v>28</v>
      </c>
      <c r="F147" s="31">
        <v>1598207.58</v>
      </c>
      <c r="G147" s="31">
        <v>1589430.52</v>
      </c>
      <c r="H147" s="64"/>
      <c r="I147" s="40"/>
      <c r="J147" s="40"/>
      <c r="K147" s="40"/>
      <c r="L147" s="40"/>
    </row>
    <row r="148" spans="1:12" s="1" customFormat="1" ht="63" customHeight="1">
      <c r="A148" s="26"/>
      <c r="B148" s="41"/>
      <c r="C148" s="40"/>
      <c r="D148" s="40"/>
      <c r="E148" s="30" t="s">
        <v>25</v>
      </c>
      <c r="F148" s="31">
        <v>0</v>
      </c>
      <c r="G148" s="31">
        <v>0</v>
      </c>
      <c r="H148" s="64"/>
      <c r="I148" s="40"/>
      <c r="J148" s="40"/>
      <c r="K148" s="40"/>
      <c r="L148" s="40"/>
    </row>
    <row r="149" spans="1:12" s="1" customFormat="1" ht="19.5" customHeight="1">
      <c r="A149" s="26" t="s">
        <v>82</v>
      </c>
      <c r="B149" s="41" t="s">
        <v>83</v>
      </c>
      <c r="C149" s="40">
        <v>504</v>
      </c>
      <c r="D149" s="40" t="s">
        <v>485</v>
      </c>
      <c r="E149" s="30" t="s">
        <v>27</v>
      </c>
      <c r="F149" s="31">
        <f>SUM(F150:F151)</f>
        <v>3897305.3400000003</v>
      </c>
      <c r="G149" s="31">
        <f t="shared" ref="G149" si="38">SUM(G150:G151)</f>
        <v>3897305.3400000003</v>
      </c>
      <c r="H149" s="64"/>
      <c r="I149" s="40"/>
      <c r="J149" s="40"/>
      <c r="K149" s="40"/>
      <c r="L149" s="40"/>
    </row>
    <row r="150" spans="1:12" s="1" customFormat="1" ht="66.75" customHeight="1">
      <c r="A150" s="26"/>
      <c r="B150" s="41"/>
      <c r="C150" s="40"/>
      <c r="D150" s="40"/>
      <c r="E150" s="30" t="s">
        <v>28</v>
      </c>
      <c r="F150" s="31">
        <v>3838437.68</v>
      </c>
      <c r="G150" s="31">
        <v>3838437.68</v>
      </c>
      <c r="H150" s="64"/>
      <c r="I150" s="40"/>
      <c r="J150" s="40"/>
      <c r="K150" s="40"/>
      <c r="L150" s="40"/>
    </row>
    <row r="151" spans="1:12" s="1" customFormat="1" ht="50.25" customHeight="1">
      <c r="A151" s="26"/>
      <c r="B151" s="41"/>
      <c r="C151" s="40"/>
      <c r="D151" s="40"/>
      <c r="E151" s="30" t="s">
        <v>25</v>
      </c>
      <c r="F151" s="31">
        <v>58867.66</v>
      </c>
      <c r="G151" s="31">
        <v>58867.66</v>
      </c>
      <c r="H151" s="64"/>
      <c r="I151" s="40"/>
      <c r="J151" s="40"/>
      <c r="K151" s="40"/>
      <c r="L151" s="40"/>
    </row>
    <row r="152" spans="1:12" s="1" customFormat="1" ht="21" customHeight="1">
      <c r="A152" s="26" t="s">
        <v>84</v>
      </c>
      <c r="B152" s="39" t="s">
        <v>212</v>
      </c>
      <c r="C152" s="40">
        <v>504</v>
      </c>
      <c r="D152" s="40" t="s">
        <v>486</v>
      </c>
      <c r="E152" s="30" t="s">
        <v>27</v>
      </c>
      <c r="F152" s="31">
        <f>SUM(F153:F154)</f>
        <v>24452433.120000001</v>
      </c>
      <c r="G152" s="31">
        <f t="shared" ref="G152" si="39">SUM(G153:G154)</f>
        <v>24452433.120000001</v>
      </c>
      <c r="H152" s="39" t="s">
        <v>102</v>
      </c>
      <c r="I152" s="40" t="s">
        <v>79</v>
      </c>
      <c r="J152" s="40" t="s">
        <v>118</v>
      </c>
      <c r="K152" s="40">
        <v>100</v>
      </c>
      <c r="L152" s="40">
        <v>100</v>
      </c>
    </row>
    <row r="153" spans="1:12" s="1" customFormat="1" ht="68.25" customHeight="1">
      <c r="A153" s="26"/>
      <c r="B153" s="39"/>
      <c r="C153" s="40"/>
      <c r="D153" s="40"/>
      <c r="E153" s="30" t="s">
        <v>28</v>
      </c>
      <c r="F153" s="31">
        <v>8190039.1200000001</v>
      </c>
      <c r="G153" s="31">
        <v>8190039.1200000001</v>
      </c>
      <c r="H153" s="39"/>
      <c r="I153" s="40"/>
      <c r="J153" s="40"/>
      <c r="K153" s="40"/>
      <c r="L153" s="40"/>
    </row>
    <row r="154" spans="1:12" s="1" customFormat="1" ht="91.5" customHeight="1">
      <c r="A154" s="26"/>
      <c r="B154" s="39"/>
      <c r="C154" s="40"/>
      <c r="D154" s="40"/>
      <c r="E154" s="30" t="s">
        <v>25</v>
      </c>
      <c r="F154" s="31">
        <v>16262394</v>
      </c>
      <c r="G154" s="31">
        <v>16262394</v>
      </c>
      <c r="H154" s="39"/>
      <c r="I154" s="40"/>
      <c r="J154" s="40"/>
      <c r="K154" s="40"/>
      <c r="L154" s="40"/>
    </row>
    <row r="155" spans="1:12" s="1" customFormat="1" ht="17.25" customHeight="1">
      <c r="A155" s="44" t="s">
        <v>216</v>
      </c>
      <c r="B155" s="45" t="s">
        <v>217</v>
      </c>
      <c r="C155" s="46" t="s">
        <v>86</v>
      </c>
      <c r="D155" s="46" t="s">
        <v>86</v>
      </c>
      <c r="E155" s="30" t="s">
        <v>27</v>
      </c>
      <c r="F155" s="31">
        <f>SUM(F156:F157)</f>
        <v>0</v>
      </c>
      <c r="G155" s="31">
        <f t="shared" ref="G155" si="40">SUM(G156:G157)</f>
        <v>0</v>
      </c>
      <c r="H155" s="45" t="s">
        <v>218</v>
      </c>
      <c r="I155" s="46" t="s">
        <v>72</v>
      </c>
      <c r="J155" s="46" t="s">
        <v>118</v>
      </c>
      <c r="K155" s="46">
        <v>0</v>
      </c>
      <c r="L155" s="46">
        <v>0</v>
      </c>
    </row>
    <row r="156" spans="1:12" s="1" customFormat="1" ht="67.5" customHeight="1">
      <c r="A156" s="48"/>
      <c r="B156" s="49"/>
      <c r="C156" s="50"/>
      <c r="D156" s="50"/>
      <c r="E156" s="30" t="s">
        <v>28</v>
      </c>
      <c r="F156" s="31">
        <v>0</v>
      </c>
      <c r="G156" s="31">
        <v>0</v>
      </c>
      <c r="H156" s="49"/>
      <c r="I156" s="50"/>
      <c r="J156" s="50"/>
      <c r="K156" s="50"/>
      <c r="L156" s="50"/>
    </row>
    <row r="157" spans="1:12" s="1" customFormat="1" ht="51" customHeight="1">
      <c r="A157" s="52"/>
      <c r="B157" s="53"/>
      <c r="C157" s="54"/>
      <c r="D157" s="54"/>
      <c r="E157" s="30" t="s">
        <v>25</v>
      </c>
      <c r="F157" s="31">
        <v>0</v>
      </c>
      <c r="G157" s="31">
        <v>0</v>
      </c>
      <c r="H157" s="53"/>
      <c r="I157" s="54"/>
      <c r="J157" s="54"/>
      <c r="K157" s="54"/>
      <c r="L157" s="54"/>
    </row>
    <row r="158" spans="1:12" s="1" customFormat="1" ht="20.25" customHeight="1">
      <c r="A158" s="26" t="s">
        <v>126</v>
      </c>
      <c r="B158" s="27" t="s">
        <v>327</v>
      </c>
      <c r="C158" s="28"/>
      <c r="D158" s="29"/>
      <c r="E158" s="30" t="s">
        <v>27</v>
      </c>
      <c r="F158" s="31">
        <f t="shared" ref="F158:G160" si="41">F161</f>
        <v>14869127</v>
      </c>
      <c r="G158" s="31">
        <f t="shared" si="41"/>
        <v>14746832.039999999</v>
      </c>
      <c r="H158" s="32" t="s">
        <v>26</v>
      </c>
      <c r="I158" s="32" t="s">
        <v>26</v>
      </c>
      <c r="J158" s="32" t="s">
        <v>86</v>
      </c>
      <c r="K158" s="32" t="s">
        <v>86</v>
      </c>
      <c r="L158" s="32" t="s">
        <v>86</v>
      </c>
    </row>
    <row r="159" spans="1:12" s="1" customFormat="1" ht="66.75" customHeight="1">
      <c r="A159" s="26"/>
      <c r="B159" s="33"/>
      <c r="C159" s="34"/>
      <c r="D159" s="35"/>
      <c r="E159" s="30" t="s">
        <v>28</v>
      </c>
      <c r="F159" s="31">
        <f t="shared" si="41"/>
        <v>0</v>
      </c>
      <c r="G159" s="31">
        <f t="shared" si="41"/>
        <v>0</v>
      </c>
      <c r="H159" s="32"/>
      <c r="I159" s="32"/>
      <c r="J159" s="32"/>
      <c r="K159" s="32"/>
      <c r="L159" s="32"/>
    </row>
    <row r="160" spans="1:12" s="1" customFormat="1" ht="51.75" customHeight="1">
      <c r="A160" s="26"/>
      <c r="B160" s="36"/>
      <c r="C160" s="37"/>
      <c r="D160" s="38"/>
      <c r="E160" s="30" t="s">
        <v>25</v>
      </c>
      <c r="F160" s="31">
        <f t="shared" si="41"/>
        <v>14869127</v>
      </c>
      <c r="G160" s="31">
        <f t="shared" si="41"/>
        <v>14746832.039999999</v>
      </c>
      <c r="H160" s="32"/>
      <c r="I160" s="32"/>
      <c r="J160" s="32"/>
      <c r="K160" s="32"/>
      <c r="L160" s="32"/>
    </row>
    <row r="161" spans="1:12" s="1" customFormat="1" ht="19.5" customHeight="1">
      <c r="A161" s="26" t="s">
        <v>51</v>
      </c>
      <c r="B161" s="41" t="s">
        <v>328</v>
      </c>
      <c r="C161" s="40" t="s">
        <v>86</v>
      </c>
      <c r="D161" s="40" t="s">
        <v>487</v>
      </c>
      <c r="E161" s="30" t="s">
        <v>27</v>
      </c>
      <c r="F161" s="31">
        <f t="shared" ref="F161:G163" si="42">F164+F167+F170</f>
        <v>14869127</v>
      </c>
      <c r="G161" s="31">
        <f t="shared" si="42"/>
        <v>14746832.039999999</v>
      </c>
      <c r="H161" s="32" t="s">
        <v>26</v>
      </c>
      <c r="I161" s="32" t="s">
        <v>26</v>
      </c>
      <c r="J161" s="32" t="s">
        <v>86</v>
      </c>
      <c r="K161" s="32" t="s">
        <v>86</v>
      </c>
      <c r="L161" s="32" t="s">
        <v>86</v>
      </c>
    </row>
    <row r="162" spans="1:12" s="1" customFormat="1" ht="69" customHeight="1">
      <c r="A162" s="26"/>
      <c r="B162" s="41"/>
      <c r="C162" s="40"/>
      <c r="D162" s="40"/>
      <c r="E162" s="30" t="s">
        <v>28</v>
      </c>
      <c r="F162" s="31">
        <f t="shared" si="42"/>
        <v>0</v>
      </c>
      <c r="G162" s="31">
        <f t="shared" si="42"/>
        <v>0</v>
      </c>
      <c r="H162" s="32"/>
      <c r="I162" s="32"/>
      <c r="J162" s="32"/>
      <c r="K162" s="32"/>
      <c r="L162" s="32"/>
    </row>
    <row r="163" spans="1:12" s="1" customFormat="1" ht="57" customHeight="1">
      <c r="A163" s="26"/>
      <c r="B163" s="41"/>
      <c r="C163" s="40"/>
      <c r="D163" s="40"/>
      <c r="E163" s="30" t="s">
        <v>25</v>
      </c>
      <c r="F163" s="31">
        <f t="shared" si="42"/>
        <v>14869127</v>
      </c>
      <c r="G163" s="31">
        <f t="shared" si="42"/>
        <v>14746832.039999999</v>
      </c>
      <c r="H163" s="32"/>
      <c r="I163" s="32"/>
      <c r="J163" s="32"/>
      <c r="K163" s="32"/>
      <c r="L163" s="32"/>
    </row>
    <row r="164" spans="1:12" s="1" customFormat="1" ht="15.75" customHeight="1">
      <c r="A164" s="26" t="s">
        <v>52</v>
      </c>
      <c r="B164" s="41" t="s">
        <v>149</v>
      </c>
      <c r="C164" s="40">
        <v>504</v>
      </c>
      <c r="D164" s="40" t="s">
        <v>488</v>
      </c>
      <c r="E164" s="30" t="s">
        <v>27</v>
      </c>
      <c r="F164" s="31">
        <f>SUM(F165:F166)</f>
        <v>3633594</v>
      </c>
      <c r="G164" s="31">
        <f t="shared" ref="G164" si="43">SUM(G165:G166)</f>
        <v>3595840.69</v>
      </c>
      <c r="H164" s="41" t="s">
        <v>144</v>
      </c>
      <c r="I164" s="40" t="s">
        <v>79</v>
      </c>
      <c r="J164" s="40" t="s">
        <v>118</v>
      </c>
      <c r="K164" s="40">
        <v>100</v>
      </c>
      <c r="L164" s="40">
        <v>100</v>
      </c>
    </row>
    <row r="165" spans="1:12" s="1" customFormat="1" ht="66.75" customHeight="1">
      <c r="A165" s="26"/>
      <c r="B165" s="41"/>
      <c r="C165" s="40"/>
      <c r="D165" s="40"/>
      <c r="E165" s="30" t="s">
        <v>28</v>
      </c>
      <c r="F165" s="31">
        <v>0</v>
      </c>
      <c r="G165" s="31">
        <v>0</v>
      </c>
      <c r="H165" s="41"/>
      <c r="I165" s="40"/>
      <c r="J165" s="40"/>
      <c r="K165" s="40"/>
      <c r="L165" s="40"/>
    </row>
    <row r="166" spans="1:12" s="1" customFormat="1" ht="75.75" customHeight="1">
      <c r="A166" s="26"/>
      <c r="B166" s="41"/>
      <c r="C166" s="40"/>
      <c r="D166" s="40"/>
      <c r="E166" s="30" t="s">
        <v>25</v>
      </c>
      <c r="F166" s="31">
        <v>3633594</v>
      </c>
      <c r="G166" s="31">
        <v>3595840.69</v>
      </c>
      <c r="H166" s="41"/>
      <c r="I166" s="40"/>
      <c r="J166" s="40"/>
      <c r="K166" s="40"/>
      <c r="L166" s="40"/>
    </row>
    <row r="167" spans="1:12" s="1" customFormat="1" ht="20.25" customHeight="1">
      <c r="A167" s="26" t="s">
        <v>100</v>
      </c>
      <c r="B167" s="41" t="s">
        <v>174</v>
      </c>
      <c r="C167" s="40">
        <v>504</v>
      </c>
      <c r="D167" s="40" t="s">
        <v>489</v>
      </c>
      <c r="E167" s="30" t="s">
        <v>27</v>
      </c>
      <c r="F167" s="31">
        <f>SUM(F168:F169)</f>
        <v>3296891</v>
      </c>
      <c r="G167" s="31">
        <f t="shared" ref="G167" si="44">SUM(G168:G169)</f>
        <v>3246182.9</v>
      </c>
      <c r="H167" s="65" t="s">
        <v>145</v>
      </c>
      <c r="I167" s="40" t="s">
        <v>79</v>
      </c>
      <c r="J167" s="40" t="s">
        <v>118</v>
      </c>
      <c r="K167" s="40">
        <v>100</v>
      </c>
      <c r="L167" s="40">
        <v>100</v>
      </c>
    </row>
    <row r="168" spans="1:12" s="1" customFormat="1" ht="69.75" customHeight="1">
      <c r="A168" s="26"/>
      <c r="B168" s="41"/>
      <c r="C168" s="40"/>
      <c r="D168" s="40"/>
      <c r="E168" s="30" t="s">
        <v>28</v>
      </c>
      <c r="F168" s="31">
        <v>0</v>
      </c>
      <c r="G168" s="31">
        <v>0</v>
      </c>
      <c r="H168" s="66"/>
      <c r="I168" s="40"/>
      <c r="J168" s="40"/>
      <c r="K168" s="40"/>
      <c r="L168" s="40"/>
    </row>
    <row r="169" spans="1:12" s="1" customFormat="1" ht="54" customHeight="1">
      <c r="A169" s="26"/>
      <c r="B169" s="41"/>
      <c r="C169" s="40"/>
      <c r="D169" s="40"/>
      <c r="E169" s="30" t="s">
        <v>25</v>
      </c>
      <c r="F169" s="31">
        <v>3296891</v>
      </c>
      <c r="G169" s="31">
        <v>3246182.9</v>
      </c>
      <c r="H169" s="66"/>
      <c r="I169" s="40"/>
      <c r="J169" s="40"/>
      <c r="K169" s="40"/>
      <c r="L169" s="40"/>
    </row>
    <row r="170" spans="1:12" s="1" customFormat="1" ht="23.25" customHeight="1">
      <c r="A170" s="26" t="s">
        <v>105</v>
      </c>
      <c r="B170" s="41" t="s">
        <v>173</v>
      </c>
      <c r="C170" s="40">
        <v>504</v>
      </c>
      <c r="D170" s="40" t="s">
        <v>490</v>
      </c>
      <c r="E170" s="30" t="s">
        <v>27</v>
      </c>
      <c r="F170" s="31">
        <f>SUM(F171:F172)</f>
        <v>7938642</v>
      </c>
      <c r="G170" s="31">
        <f t="shared" ref="G170" si="45">SUM(G171:G172)</f>
        <v>7904808.4500000002</v>
      </c>
      <c r="H170" s="41" t="s">
        <v>36</v>
      </c>
      <c r="I170" s="40" t="s">
        <v>79</v>
      </c>
      <c r="J170" s="40" t="s">
        <v>118</v>
      </c>
      <c r="K170" s="40">
        <v>100</v>
      </c>
      <c r="L170" s="40">
        <v>100</v>
      </c>
    </row>
    <row r="171" spans="1:12" s="1" customFormat="1" ht="69" customHeight="1">
      <c r="A171" s="26"/>
      <c r="B171" s="41"/>
      <c r="C171" s="40"/>
      <c r="D171" s="40"/>
      <c r="E171" s="30" t="s">
        <v>28</v>
      </c>
      <c r="F171" s="31">
        <v>0</v>
      </c>
      <c r="G171" s="31">
        <v>0</v>
      </c>
      <c r="H171" s="41"/>
      <c r="I171" s="40"/>
      <c r="J171" s="40"/>
      <c r="K171" s="40"/>
      <c r="L171" s="40"/>
    </row>
    <row r="172" spans="1:12" s="1" customFormat="1" ht="56.25" customHeight="1">
      <c r="A172" s="26"/>
      <c r="B172" s="41"/>
      <c r="C172" s="40"/>
      <c r="D172" s="40"/>
      <c r="E172" s="30" t="s">
        <v>25</v>
      </c>
      <c r="F172" s="31">
        <v>7938642</v>
      </c>
      <c r="G172" s="31">
        <v>7904808.4500000002</v>
      </c>
      <c r="H172" s="41"/>
      <c r="I172" s="40"/>
      <c r="J172" s="40"/>
      <c r="K172" s="40"/>
      <c r="L172" s="40"/>
    </row>
    <row r="173" spans="1:12" s="1" customFormat="1" ht="18" customHeight="1">
      <c r="A173" s="26" t="s">
        <v>146</v>
      </c>
      <c r="B173" s="27" t="s">
        <v>329</v>
      </c>
      <c r="C173" s="28"/>
      <c r="D173" s="29"/>
      <c r="E173" s="30" t="s">
        <v>27</v>
      </c>
      <c r="F173" s="31">
        <f t="shared" ref="F173:G175" si="46">F176</f>
        <v>1238704</v>
      </c>
      <c r="G173" s="31">
        <f t="shared" si="46"/>
        <v>1238704</v>
      </c>
      <c r="H173" s="32" t="s">
        <v>26</v>
      </c>
      <c r="I173" s="32" t="s">
        <v>26</v>
      </c>
      <c r="J173" s="32" t="s">
        <v>86</v>
      </c>
      <c r="K173" s="32" t="s">
        <v>86</v>
      </c>
      <c r="L173" s="32" t="s">
        <v>86</v>
      </c>
    </row>
    <row r="174" spans="1:12" s="1" customFormat="1" ht="66.75" customHeight="1">
      <c r="A174" s="26"/>
      <c r="B174" s="33"/>
      <c r="C174" s="34"/>
      <c r="D174" s="35"/>
      <c r="E174" s="30" t="s">
        <v>28</v>
      </c>
      <c r="F174" s="31">
        <f t="shared" si="46"/>
        <v>0</v>
      </c>
      <c r="G174" s="31">
        <f t="shared" si="46"/>
        <v>0</v>
      </c>
      <c r="H174" s="32"/>
      <c r="I174" s="32"/>
      <c r="J174" s="32"/>
      <c r="K174" s="32"/>
      <c r="L174" s="32"/>
    </row>
    <row r="175" spans="1:12" s="1" customFormat="1" ht="53.25" customHeight="1">
      <c r="A175" s="26"/>
      <c r="B175" s="36"/>
      <c r="C175" s="37"/>
      <c r="D175" s="38"/>
      <c r="E175" s="30" t="s">
        <v>25</v>
      </c>
      <c r="F175" s="31">
        <f t="shared" si="46"/>
        <v>1238704</v>
      </c>
      <c r="G175" s="31">
        <f t="shared" si="46"/>
        <v>1238704</v>
      </c>
      <c r="H175" s="32"/>
      <c r="I175" s="32"/>
      <c r="J175" s="32"/>
      <c r="K175" s="32"/>
      <c r="L175" s="32"/>
    </row>
    <row r="176" spans="1:12" s="1" customFormat="1" ht="19.5" customHeight="1">
      <c r="A176" s="26" t="s">
        <v>147</v>
      </c>
      <c r="B176" s="41" t="s">
        <v>330</v>
      </c>
      <c r="C176" s="40" t="s">
        <v>86</v>
      </c>
      <c r="D176" s="40" t="s">
        <v>491</v>
      </c>
      <c r="E176" s="30" t="s">
        <v>27</v>
      </c>
      <c r="F176" s="31">
        <f t="shared" ref="F176:G178" si="47">F179+F182</f>
        <v>1238704</v>
      </c>
      <c r="G176" s="31">
        <f t="shared" si="47"/>
        <v>1238704</v>
      </c>
      <c r="H176" s="32" t="s">
        <v>26</v>
      </c>
      <c r="I176" s="32" t="s">
        <v>26</v>
      </c>
      <c r="J176" s="32" t="s">
        <v>86</v>
      </c>
      <c r="K176" s="32" t="s">
        <v>86</v>
      </c>
      <c r="L176" s="32" t="s">
        <v>86</v>
      </c>
    </row>
    <row r="177" spans="1:12" s="1" customFormat="1" ht="71.25" customHeight="1">
      <c r="A177" s="26"/>
      <c r="B177" s="41"/>
      <c r="C177" s="40"/>
      <c r="D177" s="40"/>
      <c r="E177" s="30" t="s">
        <v>28</v>
      </c>
      <c r="F177" s="31">
        <f t="shared" si="47"/>
        <v>0</v>
      </c>
      <c r="G177" s="31">
        <f t="shared" si="47"/>
        <v>0</v>
      </c>
      <c r="H177" s="32"/>
      <c r="I177" s="32"/>
      <c r="J177" s="32"/>
      <c r="K177" s="32"/>
      <c r="L177" s="32"/>
    </row>
    <row r="178" spans="1:12" s="1" customFormat="1" ht="53.25" customHeight="1">
      <c r="A178" s="26"/>
      <c r="B178" s="41"/>
      <c r="C178" s="40"/>
      <c r="D178" s="40"/>
      <c r="E178" s="30" t="s">
        <v>25</v>
      </c>
      <c r="F178" s="31">
        <f t="shared" si="47"/>
        <v>1238704</v>
      </c>
      <c r="G178" s="31">
        <f t="shared" si="47"/>
        <v>1238704</v>
      </c>
      <c r="H178" s="32"/>
      <c r="I178" s="32"/>
      <c r="J178" s="32"/>
      <c r="K178" s="32"/>
      <c r="L178" s="32"/>
    </row>
    <row r="179" spans="1:12" s="1" customFormat="1" ht="15.75" customHeight="1">
      <c r="A179" s="26" t="s">
        <v>148</v>
      </c>
      <c r="B179" s="41" t="s">
        <v>37</v>
      </c>
      <c r="C179" s="40">
        <v>504</v>
      </c>
      <c r="D179" s="40" t="s">
        <v>492</v>
      </c>
      <c r="E179" s="30" t="s">
        <v>27</v>
      </c>
      <c r="F179" s="31">
        <f>SUM(F180:F181)</f>
        <v>1238704</v>
      </c>
      <c r="G179" s="31">
        <f t="shared" ref="G179" si="48">SUM(G180:G181)</f>
        <v>1238704</v>
      </c>
      <c r="H179" s="41" t="s">
        <v>150</v>
      </c>
      <c r="I179" s="40" t="s">
        <v>79</v>
      </c>
      <c r="J179" s="40" t="s">
        <v>118</v>
      </c>
      <c r="K179" s="67">
        <v>100</v>
      </c>
      <c r="L179" s="67">
        <v>100</v>
      </c>
    </row>
    <row r="180" spans="1:12" s="1" customFormat="1" ht="66" customHeight="1">
      <c r="A180" s="26"/>
      <c r="B180" s="41"/>
      <c r="C180" s="40"/>
      <c r="D180" s="40"/>
      <c r="E180" s="30" t="s">
        <v>28</v>
      </c>
      <c r="F180" s="31">
        <v>0</v>
      </c>
      <c r="G180" s="31">
        <v>0</v>
      </c>
      <c r="H180" s="41"/>
      <c r="I180" s="40"/>
      <c r="J180" s="40"/>
      <c r="K180" s="67"/>
      <c r="L180" s="67"/>
    </row>
    <row r="181" spans="1:12" s="1" customFormat="1" ht="75.75" customHeight="1">
      <c r="A181" s="26"/>
      <c r="B181" s="41"/>
      <c r="C181" s="40"/>
      <c r="D181" s="40"/>
      <c r="E181" s="30" t="s">
        <v>25</v>
      </c>
      <c r="F181" s="31">
        <v>1238704</v>
      </c>
      <c r="G181" s="31">
        <v>1238704</v>
      </c>
      <c r="H181" s="41"/>
      <c r="I181" s="40"/>
      <c r="J181" s="40"/>
      <c r="K181" s="67"/>
      <c r="L181" s="67"/>
    </row>
    <row r="182" spans="1:12" s="1" customFormat="1" ht="21" customHeight="1">
      <c r="A182" s="44" t="s">
        <v>279</v>
      </c>
      <c r="B182" s="41" t="s">
        <v>280</v>
      </c>
      <c r="C182" s="46" t="s">
        <v>86</v>
      </c>
      <c r="D182" s="46" t="s">
        <v>86</v>
      </c>
      <c r="E182" s="30" t="s">
        <v>27</v>
      </c>
      <c r="F182" s="31">
        <f>SUM(F183:F184)</f>
        <v>0</v>
      </c>
      <c r="G182" s="31">
        <f t="shared" ref="G182" si="49">SUM(G183:G184)</f>
        <v>0</v>
      </c>
      <c r="H182" s="45" t="s">
        <v>281</v>
      </c>
      <c r="I182" s="46" t="s">
        <v>79</v>
      </c>
      <c r="J182" s="46" t="s">
        <v>118</v>
      </c>
      <c r="K182" s="68">
        <v>0</v>
      </c>
      <c r="L182" s="68">
        <v>0</v>
      </c>
    </row>
    <row r="183" spans="1:12" s="1" customFormat="1" ht="66.75" customHeight="1">
      <c r="A183" s="48"/>
      <c r="B183" s="41"/>
      <c r="C183" s="50"/>
      <c r="D183" s="50"/>
      <c r="E183" s="30" t="s">
        <v>28</v>
      </c>
      <c r="F183" s="31">
        <v>0</v>
      </c>
      <c r="G183" s="31">
        <v>0</v>
      </c>
      <c r="H183" s="49"/>
      <c r="I183" s="50"/>
      <c r="J183" s="50"/>
      <c r="K183" s="69"/>
      <c r="L183" s="69"/>
    </row>
    <row r="184" spans="1:12" s="1" customFormat="1" ht="54" customHeight="1">
      <c r="A184" s="52"/>
      <c r="B184" s="41"/>
      <c r="C184" s="54"/>
      <c r="D184" s="54"/>
      <c r="E184" s="30" t="s">
        <v>25</v>
      </c>
      <c r="F184" s="31">
        <v>0</v>
      </c>
      <c r="G184" s="31">
        <v>0</v>
      </c>
      <c r="H184" s="53"/>
      <c r="I184" s="54"/>
      <c r="J184" s="54"/>
      <c r="K184" s="70"/>
      <c r="L184" s="70"/>
    </row>
    <row r="185" spans="1:12" s="1" customFormat="1" ht="18" customHeight="1">
      <c r="A185" s="26" t="s">
        <v>233</v>
      </c>
      <c r="B185" s="27" t="s">
        <v>331</v>
      </c>
      <c r="C185" s="28"/>
      <c r="D185" s="29"/>
      <c r="E185" s="30" t="s">
        <v>27</v>
      </c>
      <c r="F185" s="31">
        <f t="shared" ref="F185:G187" si="50">F188</f>
        <v>9449369.1600000001</v>
      </c>
      <c r="G185" s="31">
        <f t="shared" si="50"/>
        <v>9431861.1600000001</v>
      </c>
      <c r="H185" s="46" t="s">
        <v>86</v>
      </c>
      <c r="I185" s="46" t="s">
        <v>86</v>
      </c>
      <c r="J185" s="46" t="s">
        <v>86</v>
      </c>
      <c r="K185" s="46" t="s">
        <v>86</v>
      </c>
      <c r="L185" s="46" t="s">
        <v>86</v>
      </c>
    </row>
    <row r="186" spans="1:12" s="1" customFormat="1" ht="66" customHeight="1">
      <c r="A186" s="26"/>
      <c r="B186" s="33"/>
      <c r="C186" s="34"/>
      <c r="D186" s="35"/>
      <c r="E186" s="30" t="s">
        <v>28</v>
      </c>
      <c r="F186" s="31">
        <f t="shared" si="50"/>
        <v>6503182.1600000001</v>
      </c>
      <c r="G186" s="31">
        <f t="shared" si="50"/>
        <v>6485674.1600000001</v>
      </c>
      <c r="H186" s="50"/>
      <c r="I186" s="50"/>
      <c r="J186" s="50"/>
      <c r="K186" s="50"/>
      <c r="L186" s="50"/>
    </row>
    <row r="187" spans="1:12" s="1" customFormat="1" ht="50.25" customHeight="1">
      <c r="A187" s="26"/>
      <c r="B187" s="36"/>
      <c r="C187" s="37"/>
      <c r="D187" s="38"/>
      <c r="E187" s="30" t="s">
        <v>25</v>
      </c>
      <c r="F187" s="31">
        <f t="shared" si="50"/>
        <v>2946187</v>
      </c>
      <c r="G187" s="31">
        <f t="shared" si="50"/>
        <v>2946187</v>
      </c>
      <c r="H187" s="54"/>
      <c r="I187" s="54"/>
      <c r="J187" s="54"/>
      <c r="K187" s="54"/>
      <c r="L187" s="54"/>
    </row>
    <row r="188" spans="1:12" s="1" customFormat="1" ht="19.5" customHeight="1">
      <c r="A188" s="26" t="s">
        <v>234</v>
      </c>
      <c r="B188" s="41" t="s">
        <v>332</v>
      </c>
      <c r="C188" s="46" t="s">
        <v>86</v>
      </c>
      <c r="D188" s="46" t="s">
        <v>493</v>
      </c>
      <c r="E188" s="30" t="s">
        <v>27</v>
      </c>
      <c r="F188" s="31">
        <f t="shared" ref="F188:G190" si="51">F191+F194</f>
        <v>9449369.1600000001</v>
      </c>
      <c r="G188" s="31">
        <f t="shared" si="51"/>
        <v>9431861.1600000001</v>
      </c>
      <c r="H188" s="46" t="s">
        <v>86</v>
      </c>
      <c r="I188" s="46" t="s">
        <v>86</v>
      </c>
      <c r="J188" s="46" t="s">
        <v>86</v>
      </c>
      <c r="K188" s="46" t="s">
        <v>86</v>
      </c>
      <c r="L188" s="46" t="s">
        <v>86</v>
      </c>
    </row>
    <row r="189" spans="1:12" s="1" customFormat="1" ht="70.5" customHeight="1">
      <c r="A189" s="26"/>
      <c r="B189" s="41"/>
      <c r="C189" s="50"/>
      <c r="D189" s="50"/>
      <c r="E189" s="30" t="s">
        <v>28</v>
      </c>
      <c r="F189" s="31">
        <f t="shared" si="51"/>
        <v>6503182.1600000001</v>
      </c>
      <c r="G189" s="31">
        <f t="shared" si="51"/>
        <v>6485674.1600000001</v>
      </c>
      <c r="H189" s="50"/>
      <c r="I189" s="50"/>
      <c r="J189" s="50"/>
      <c r="K189" s="50"/>
      <c r="L189" s="50"/>
    </row>
    <row r="190" spans="1:12" s="1" customFormat="1" ht="52.5" customHeight="1">
      <c r="A190" s="26"/>
      <c r="B190" s="41"/>
      <c r="C190" s="54"/>
      <c r="D190" s="54"/>
      <c r="E190" s="30" t="s">
        <v>25</v>
      </c>
      <c r="F190" s="31">
        <f t="shared" si="51"/>
        <v>2946187</v>
      </c>
      <c r="G190" s="31">
        <f t="shared" si="51"/>
        <v>2946187</v>
      </c>
      <c r="H190" s="54"/>
      <c r="I190" s="54"/>
      <c r="J190" s="54"/>
      <c r="K190" s="54"/>
      <c r="L190" s="54"/>
    </row>
    <row r="191" spans="1:12" s="1" customFormat="1" ht="35.25" customHeight="1">
      <c r="A191" s="44" t="s">
        <v>235</v>
      </c>
      <c r="B191" s="41" t="s">
        <v>238</v>
      </c>
      <c r="C191" s="46">
        <v>504</v>
      </c>
      <c r="D191" s="46" t="s">
        <v>494</v>
      </c>
      <c r="E191" s="30" t="s">
        <v>27</v>
      </c>
      <c r="F191" s="31">
        <f>SUM(F192:F193)</f>
        <v>7301866.1699999999</v>
      </c>
      <c r="G191" s="31">
        <f t="shared" ref="G191" si="52">SUM(G192:G193)</f>
        <v>7301866.1699999999</v>
      </c>
      <c r="H191" s="57" t="s">
        <v>138</v>
      </c>
      <c r="I191" s="46" t="s">
        <v>79</v>
      </c>
      <c r="J191" s="46" t="s">
        <v>118</v>
      </c>
      <c r="K191" s="68">
        <v>100</v>
      </c>
      <c r="L191" s="68">
        <v>100</v>
      </c>
    </row>
    <row r="192" spans="1:12" s="1" customFormat="1" ht="92.25" customHeight="1">
      <c r="A192" s="48"/>
      <c r="B192" s="41"/>
      <c r="C192" s="50"/>
      <c r="D192" s="50"/>
      <c r="E192" s="30" t="s">
        <v>28</v>
      </c>
      <c r="F192" s="31">
        <v>4355679.17</v>
      </c>
      <c r="G192" s="31">
        <v>4355679.17</v>
      </c>
      <c r="H192" s="58"/>
      <c r="I192" s="50"/>
      <c r="J192" s="50"/>
      <c r="K192" s="69"/>
      <c r="L192" s="69"/>
    </row>
    <row r="193" spans="1:12" s="1" customFormat="1" ht="109.5" customHeight="1">
      <c r="A193" s="52"/>
      <c r="B193" s="41"/>
      <c r="C193" s="54"/>
      <c r="D193" s="54"/>
      <c r="E193" s="30" t="s">
        <v>25</v>
      </c>
      <c r="F193" s="31">
        <v>2946187</v>
      </c>
      <c r="G193" s="31">
        <v>2946187</v>
      </c>
      <c r="H193" s="59"/>
      <c r="I193" s="54"/>
      <c r="J193" s="54"/>
      <c r="K193" s="70"/>
      <c r="L193" s="70"/>
    </row>
    <row r="194" spans="1:12" s="1" customFormat="1" ht="18.75" customHeight="1">
      <c r="A194" s="44" t="s">
        <v>236</v>
      </c>
      <c r="B194" s="45" t="s">
        <v>239</v>
      </c>
      <c r="C194" s="46">
        <v>504</v>
      </c>
      <c r="D194" s="46" t="s">
        <v>495</v>
      </c>
      <c r="E194" s="30" t="s">
        <v>27</v>
      </c>
      <c r="F194" s="31">
        <f>SUM(F195:F196)</f>
        <v>2147502.9900000002</v>
      </c>
      <c r="G194" s="31">
        <f t="shared" ref="G194" si="53">SUM(G195:G196)</f>
        <v>2129994.9900000002</v>
      </c>
      <c r="H194" s="57" t="s">
        <v>237</v>
      </c>
      <c r="I194" s="46" t="s">
        <v>79</v>
      </c>
      <c r="J194" s="46" t="s">
        <v>118</v>
      </c>
      <c r="K194" s="68">
        <v>27</v>
      </c>
      <c r="L194" s="68">
        <v>27</v>
      </c>
    </row>
    <row r="195" spans="1:12" s="1" customFormat="1" ht="67.5" customHeight="1">
      <c r="A195" s="48"/>
      <c r="B195" s="49"/>
      <c r="C195" s="50"/>
      <c r="D195" s="50"/>
      <c r="E195" s="30" t="s">
        <v>28</v>
      </c>
      <c r="F195" s="31">
        <v>2147502.9900000002</v>
      </c>
      <c r="G195" s="31">
        <v>2129994.9900000002</v>
      </c>
      <c r="H195" s="58"/>
      <c r="I195" s="50"/>
      <c r="J195" s="50"/>
      <c r="K195" s="69"/>
      <c r="L195" s="69"/>
    </row>
    <row r="196" spans="1:12" s="1" customFormat="1" ht="60" customHeight="1">
      <c r="A196" s="52"/>
      <c r="B196" s="53"/>
      <c r="C196" s="54"/>
      <c r="D196" s="54"/>
      <c r="E196" s="30" t="s">
        <v>25</v>
      </c>
      <c r="F196" s="31">
        <v>0</v>
      </c>
      <c r="G196" s="31">
        <v>0</v>
      </c>
      <c r="H196" s="59"/>
      <c r="I196" s="54"/>
      <c r="J196" s="54"/>
      <c r="K196" s="70"/>
      <c r="L196" s="70"/>
    </row>
    <row r="197" spans="1:12" s="1" customFormat="1" ht="18.75" customHeight="1">
      <c r="A197" s="44" t="s">
        <v>398</v>
      </c>
      <c r="B197" s="27" t="s">
        <v>399</v>
      </c>
      <c r="C197" s="28"/>
      <c r="D197" s="29"/>
      <c r="E197" s="30" t="s">
        <v>27</v>
      </c>
      <c r="F197" s="31">
        <f t="shared" ref="F197:G204" si="54">F201</f>
        <v>4040404.04</v>
      </c>
      <c r="G197" s="31">
        <f t="shared" si="54"/>
        <v>4040404.04</v>
      </c>
      <c r="H197" s="46" t="s">
        <v>86</v>
      </c>
      <c r="I197" s="46" t="s">
        <v>86</v>
      </c>
      <c r="J197" s="46" t="s">
        <v>86</v>
      </c>
      <c r="K197" s="46" t="s">
        <v>86</v>
      </c>
      <c r="L197" s="46" t="s">
        <v>86</v>
      </c>
    </row>
    <row r="198" spans="1:12" s="1" customFormat="1" ht="66.75" customHeight="1">
      <c r="A198" s="48"/>
      <c r="B198" s="33"/>
      <c r="C198" s="34"/>
      <c r="D198" s="35"/>
      <c r="E198" s="30" t="s">
        <v>28</v>
      </c>
      <c r="F198" s="31">
        <f t="shared" si="54"/>
        <v>40404.04</v>
      </c>
      <c r="G198" s="31">
        <f t="shared" si="54"/>
        <v>40404.04</v>
      </c>
      <c r="H198" s="50"/>
      <c r="I198" s="50"/>
      <c r="J198" s="50"/>
      <c r="K198" s="50"/>
      <c r="L198" s="50"/>
    </row>
    <row r="199" spans="1:12" s="1" customFormat="1" ht="51" customHeight="1">
      <c r="A199" s="48"/>
      <c r="B199" s="33"/>
      <c r="C199" s="34"/>
      <c r="D199" s="35"/>
      <c r="E199" s="30" t="s">
        <v>25</v>
      </c>
      <c r="F199" s="31">
        <f t="shared" si="54"/>
        <v>4000000</v>
      </c>
      <c r="G199" s="31">
        <f t="shared" si="54"/>
        <v>4000000</v>
      </c>
      <c r="H199" s="50"/>
      <c r="I199" s="50"/>
      <c r="J199" s="50"/>
      <c r="K199" s="50"/>
      <c r="L199" s="50"/>
    </row>
    <row r="200" spans="1:12" s="1" customFormat="1" ht="50.25" customHeight="1">
      <c r="A200" s="52"/>
      <c r="B200" s="36"/>
      <c r="C200" s="37"/>
      <c r="D200" s="38"/>
      <c r="E200" s="30" t="s">
        <v>14</v>
      </c>
      <c r="F200" s="31">
        <f t="shared" si="54"/>
        <v>0</v>
      </c>
      <c r="G200" s="31">
        <f t="shared" si="54"/>
        <v>0</v>
      </c>
      <c r="H200" s="54"/>
      <c r="I200" s="54"/>
      <c r="J200" s="54"/>
      <c r="K200" s="54"/>
      <c r="L200" s="54"/>
    </row>
    <row r="201" spans="1:12" s="1" customFormat="1" ht="21" customHeight="1">
      <c r="A201" s="44" t="s">
        <v>400</v>
      </c>
      <c r="B201" s="60" t="s">
        <v>401</v>
      </c>
      <c r="C201" s="46" t="s">
        <v>86</v>
      </c>
      <c r="D201" s="46" t="s">
        <v>496</v>
      </c>
      <c r="E201" s="30" t="s">
        <v>27</v>
      </c>
      <c r="F201" s="31">
        <f t="shared" si="54"/>
        <v>4040404.04</v>
      </c>
      <c r="G201" s="31">
        <f t="shared" si="54"/>
        <v>4040404.04</v>
      </c>
      <c r="H201" s="46" t="s">
        <v>86</v>
      </c>
      <c r="I201" s="46" t="s">
        <v>86</v>
      </c>
      <c r="J201" s="46" t="s">
        <v>86</v>
      </c>
      <c r="K201" s="46" t="s">
        <v>86</v>
      </c>
      <c r="L201" s="46" t="s">
        <v>86</v>
      </c>
    </row>
    <row r="202" spans="1:12" s="1" customFormat="1" ht="64.5" customHeight="1">
      <c r="A202" s="48"/>
      <c r="B202" s="61"/>
      <c r="C202" s="50"/>
      <c r="D202" s="50"/>
      <c r="E202" s="30" t="s">
        <v>28</v>
      </c>
      <c r="F202" s="31">
        <f t="shared" si="54"/>
        <v>40404.04</v>
      </c>
      <c r="G202" s="31">
        <f t="shared" si="54"/>
        <v>40404.04</v>
      </c>
      <c r="H202" s="50"/>
      <c r="I202" s="50"/>
      <c r="J202" s="50"/>
      <c r="K202" s="50"/>
      <c r="L202" s="50"/>
    </row>
    <row r="203" spans="1:12" s="1" customFormat="1" ht="48" customHeight="1">
      <c r="A203" s="48"/>
      <c r="B203" s="61"/>
      <c r="C203" s="50"/>
      <c r="D203" s="50"/>
      <c r="E203" s="30" t="s">
        <v>25</v>
      </c>
      <c r="F203" s="31">
        <f t="shared" si="54"/>
        <v>4000000</v>
      </c>
      <c r="G203" s="31">
        <f t="shared" si="54"/>
        <v>4000000</v>
      </c>
      <c r="H203" s="50"/>
      <c r="I203" s="50"/>
      <c r="J203" s="50"/>
      <c r="K203" s="50"/>
      <c r="L203" s="50"/>
    </row>
    <row r="204" spans="1:12" s="1" customFormat="1" ht="53.25" customHeight="1">
      <c r="A204" s="52"/>
      <c r="B204" s="62"/>
      <c r="C204" s="54"/>
      <c r="D204" s="54"/>
      <c r="E204" s="30" t="s">
        <v>14</v>
      </c>
      <c r="F204" s="31">
        <f t="shared" si="54"/>
        <v>0</v>
      </c>
      <c r="G204" s="31">
        <f t="shared" si="54"/>
        <v>0</v>
      </c>
      <c r="H204" s="54"/>
      <c r="I204" s="54"/>
      <c r="J204" s="54"/>
      <c r="K204" s="54"/>
      <c r="L204" s="54"/>
    </row>
    <row r="205" spans="1:12" s="1" customFormat="1" ht="21" customHeight="1">
      <c r="A205" s="44" t="s">
        <v>402</v>
      </c>
      <c r="B205" s="60" t="s">
        <v>403</v>
      </c>
      <c r="C205" s="46">
        <v>504</v>
      </c>
      <c r="D205" s="46" t="s">
        <v>497</v>
      </c>
      <c r="E205" s="30" t="s">
        <v>27</v>
      </c>
      <c r="F205" s="31">
        <f>SUM(F206:F208)</f>
        <v>4040404.04</v>
      </c>
      <c r="G205" s="31">
        <f t="shared" ref="G205" si="55">SUM(G206:G208)</f>
        <v>4040404.04</v>
      </c>
      <c r="H205" s="57" t="s">
        <v>409</v>
      </c>
      <c r="I205" s="46" t="s">
        <v>72</v>
      </c>
      <c r="J205" s="68" t="s">
        <v>118</v>
      </c>
      <c r="K205" s="68">
        <v>4</v>
      </c>
      <c r="L205" s="68">
        <v>4</v>
      </c>
    </row>
    <row r="206" spans="1:12" s="1" customFormat="1" ht="75" customHeight="1">
      <c r="A206" s="48"/>
      <c r="B206" s="61"/>
      <c r="C206" s="50"/>
      <c r="D206" s="50"/>
      <c r="E206" s="30" t="s">
        <v>28</v>
      </c>
      <c r="F206" s="31">
        <v>40404.04</v>
      </c>
      <c r="G206" s="31">
        <v>40404.04</v>
      </c>
      <c r="H206" s="58"/>
      <c r="I206" s="50"/>
      <c r="J206" s="50"/>
      <c r="K206" s="69"/>
      <c r="L206" s="69"/>
    </row>
    <row r="207" spans="1:12" s="1" customFormat="1" ht="57.75" customHeight="1">
      <c r="A207" s="48"/>
      <c r="B207" s="61"/>
      <c r="C207" s="50"/>
      <c r="D207" s="50"/>
      <c r="E207" s="30" t="s">
        <v>25</v>
      </c>
      <c r="F207" s="31">
        <v>4000000</v>
      </c>
      <c r="G207" s="31">
        <v>4000000</v>
      </c>
      <c r="H207" s="58"/>
      <c r="I207" s="50"/>
      <c r="J207" s="50"/>
      <c r="K207" s="69"/>
      <c r="L207" s="69"/>
    </row>
    <row r="208" spans="1:12" s="1" customFormat="1" ht="48.75" customHeight="1">
      <c r="A208" s="52"/>
      <c r="B208" s="62"/>
      <c r="C208" s="54"/>
      <c r="D208" s="54"/>
      <c r="E208" s="30" t="s">
        <v>14</v>
      </c>
      <c r="F208" s="31">
        <v>0</v>
      </c>
      <c r="G208" s="31">
        <v>0</v>
      </c>
      <c r="H208" s="59"/>
      <c r="I208" s="54"/>
      <c r="J208" s="54"/>
      <c r="K208" s="70"/>
      <c r="L208" s="70"/>
    </row>
    <row r="209" spans="1:12" s="1" customFormat="1" ht="18.75" customHeight="1">
      <c r="A209" s="44" t="s">
        <v>404</v>
      </c>
      <c r="B209" s="27" t="s">
        <v>405</v>
      </c>
      <c r="C209" s="28"/>
      <c r="D209" s="29"/>
      <c r="E209" s="30" t="s">
        <v>27</v>
      </c>
      <c r="F209" s="31">
        <f t="shared" ref="F209:G216" si="56">F213</f>
        <v>0</v>
      </c>
      <c r="G209" s="31">
        <f t="shared" si="56"/>
        <v>0</v>
      </c>
      <c r="H209" s="46" t="s">
        <v>86</v>
      </c>
      <c r="I209" s="46" t="s">
        <v>86</v>
      </c>
      <c r="J209" s="46" t="s">
        <v>86</v>
      </c>
      <c r="K209" s="46" t="s">
        <v>86</v>
      </c>
      <c r="L209" s="46" t="s">
        <v>86</v>
      </c>
    </row>
    <row r="210" spans="1:12" s="1" customFormat="1" ht="66.75" customHeight="1">
      <c r="A210" s="48"/>
      <c r="B210" s="33"/>
      <c r="C210" s="34"/>
      <c r="D210" s="35"/>
      <c r="E210" s="30" t="s">
        <v>28</v>
      </c>
      <c r="F210" s="31">
        <f t="shared" si="56"/>
        <v>0</v>
      </c>
      <c r="G210" s="31">
        <f t="shared" si="56"/>
        <v>0</v>
      </c>
      <c r="H210" s="50"/>
      <c r="I210" s="50"/>
      <c r="J210" s="50"/>
      <c r="K210" s="50"/>
      <c r="L210" s="50"/>
    </row>
    <row r="211" spans="1:12" s="1" customFormat="1" ht="47.25" customHeight="1">
      <c r="A211" s="48"/>
      <c r="B211" s="33"/>
      <c r="C211" s="34"/>
      <c r="D211" s="35"/>
      <c r="E211" s="30" t="s">
        <v>25</v>
      </c>
      <c r="F211" s="31">
        <f t="shared" si="56"/>
        <v>0</v>
      </c>
      <c r="G211" s="31">
        <f t="shared" si="56"/>
        <v>0</v>
      </c>
      <c r="H211" s="50"/>
      <c r="I211" s="50"/>
      <c r="J211" s="50"/>
      <c r="K211" s="50"/>
      <c r="L211" s="50"/>
    </row>
    <row r="212" spans="1:12" s="1" customFormat="1" ht="51" customHeight="1">
      <c r="A212" s="52"/>
      <c r="B212" s="36"/>
      <c r="C212" s="37"/>
      <c r="D212" s="38"/>
      <c r="E212" s="30" t="s">
        <v>14</v>
      </c>
      <c r="F212" s="31">
        <f t="shared" si="56"/>
        <v>0</v>
      </c>
      <c r="G212" s="31">
        <f t="shared" si="56"/>
        <v>0</v>
      </c>
      <c r="H212" s="54"/>
      <c r="I212" s="54"/>
      <c r="J212" s="54"/>
      <c r="K212" s="54"/>
      <c r="L212" s="54"/>
    </row>
    <row r="213" spans="1:12" s="1" customFormat="1" ht="18.75" customHeight="1">
      <c r="A213" s="44" t="s">
        <v>406</v>
      </c>
      <c r="B213" s="60" t="s">
        <v>410</v>
      </c>
      <c r="C213" s="46" t="s">
        <v>86</v>
      </c>
      <c r="D213" s="46" t="s">
        <v>86</v>
      </c>
      <c r="E213" s="30" t="s">
        <v>27</v>
      </c>
      <c r="F213" s="31">
        <f t="shared" si="56"/>
        <v>0</v>
      </c>
      <c r="G213" s="31">
        <f t="shared" si="56"/>
        <v>0</v>
      </c>
      <c r="H213" s="46" t="s">
        <v>86</v>
      </c>
      <c r="I213" s="46" t="s">
        <v>86</v>
      </c>
      <c r="J213" s="46" t="s">
        <v>86</v>
      </c>
      <c r="K213" s="46" t="s">
        <v>86</v>
      </c>
      <c r="L213" s="46" t="s">
        <v>86</v>
      </c>
    </row>
    <row r="214" spans="1:12" s="1" customFormat="1" ht="63.75" customHeight="1">
      <c r="A214" s="48"/>
      <c r="B214" s="61"/>
      <c r="C214" s="50"/>
      <c r="D214" s="50"/>
      <c r="E214" s="30" t="s">
        <v>28</v>
      </c>
      <c r="F214" s="31">
        <f t="shared" si="56"/>
        <v>0</v>
      </c>
      <c r="G214" s="31">
        <f t="shared" si="56"/>
        <v>0</v>
      </c>
      <c r="H214" s="50"/>
      <c r="I214" s="50"/>
      <c r="J214" s="50"/>
      <c r="K214" s="50"/>
      <c r="L214" s="50"/>
    </row>
    <row r="215" spans="1:12" s="1" customFormat="1" ht="50.25" customHeight="1">
      <c r="A215" s="48"/>
      <c r="B215" s="61"/>
      <c r="C215" s="50"/>
      <c r="D215" s="50"/>
      <c r="E215" s="30" t="s">
        <v>25</v>
      </c>
      <c r="F215" s="31">
        <f t="shared" si="56"/>
        <v>0</v>
      </c>
      <c r="G215" s="31">
        <f t="shared" si="56"/>
        <v>0</v>
      </c>
      <c r="H215" s="50"/>
      <c r="I215" s="50"/>
      <c r="J215" s="50"/>
      <c r="K215" s="50"/>
      <c r="L215" s="50"/>
    </row>
    <row r="216" spans="1:12" s="1" customFormat="1" ht="50.25" customHeight="1">
      <c r="A216" s="52"/>
      <c r="B216" s="62"/>
      <c r="C216" s="54"/>
      <c r="D216" s="54"/>
      <c r="E216" s="30" t="s">
        <v>14</v>
      </c>
      <c r="F216" s="31">
        <f t="shared" si="56"/>
        <v>0</v>
      </c>
      <c r="G216" s="31">
        <f t="shared" si="56"/>
        <v>0</v>
      </c>
      <c r="H216" s="54"/>
      <c r="I216" s="54"/>
      <c r="J216" s="54"/>
      <c r="K216" s="54"/>
      <c r="L216" s="54"/>
    </row>
    <row r="217" spans="1:12" s="1" customFormat="1" ht="18" customHeight="1">
      <c r="A217" s="44" t="s">
        <v>407</v>
      </c>
      <c r="B217" s="60" t="s">
        <v>408</v>
      </c>
      <c r="C217" s="46" t="s">
        <v>86</v>
      </c>
      <c r="D217" s="46" t="s">
        <v>86</v>
      </c>
      <c r="E217" s="30" t="s">
        <v>27</v>
      </c>
      <c r="F217" s="31">
        <f>SUM(F218:F220)</f>
        <v>0</v>
      </c>
      <c r="G217" s="31">
        <f t="shared" ref="G217" si="57">SUM(G218:G220)</f>
        <v>0</v>
      </c>
      <c r="H217" s="57" t="s">
        <v>75</v>
      </c>
      <c r="I217" s="46" t="s">
        <v>137</v>
      </c>
      <c r="J217" s="68" t="s">
        <v>118</v>
      </c>
      <c r="K217" s="68">
        <v>0</v>
      </c>
      <c r="L217" s="68">
        <v>0</v>
      </c>
    </row>
    <row r="218" spans="1:12" s="1" customFormat="1" ht="66.75" customHeight="1">
      <c r="A218" s="48"/>
      <c r="B218" s="61"/>
      <c r="C218" s="50"/>
      <c r="D218" s="50"/>
      <c r="E218" s="30" t="s">
        <v>28</v>
      </c>
      <c r="F218" s="31">
        <v>0</v>
      </c>
      <c r="G218" s="31">
        <v>0</v>
      </c>
      <c r="H218" s="59"/>
      <c r="I218" s="54"/>
      <c r="J218" s="54"/>
      <c r="K218" s="70"/>
      <c r="L218" s="70"/>
    </row>
    <row r="219" spans="1:12" s="1" customFormat="1" ht="48.75" customHeight="1">
      <c r="A219" s="48"/>
      <c r="B219" s="61"/>
      <c r="C219" s="50"/>
      <c r="D219" s="50"/>
      <c r="E219" s="30" t="s">
        <v>25</v>
      </c>
      <c r="F219" s="31">
        <v>0</v>
      </c>
      <c r="G219" s="31">
        <v>0</v>
      </c>
      <c r="H219" s="57" t="s">
        <v>76</v>
      </c>
      <c r="I219" s="46" t="s">
        <v>77</v>
      </c>
      <c r="J219" s="68" t="s">
        <v>118</v>
      </c>
      <c r="K219" s="68">
        <v>0</v>
      </c>
      <c r="L219" s="68">
        <v>0</v>
      </c>
    </row>
    <row r="220" spans="1:12" s="1" customFormat="1" ht="48" customHeight="1">
      <c r="A220" s="52"/>
      <c r="B220" s="62"/>
      <c r="C220" s="54"/>
      <c r="D220" s="54"/>
      <c r="E220" s="30" t="s">
        <v>14</v>
      </c>
      <c r="F220" s="31">
        <v>0</v>
      </c>
      <c r="G220" s="31">
        <v>0</v>
      </c>
      <c r="H220" s="59"/>
      <c r="I220" s="54"/>
      <c r="J220" s="54"/>
      <c r="K220" s="70"/>
      <c r="L220" s="70"/>
    </row>
    <row r="221" spans="1:12" s="1" customFormat="1" ht="18" customHeight="1">
      <c r="A221" s="44" t="s">
        <v>428</v>
      </c>
      <c r="B221" s="27" t="s">
        <v>429</v>
      </c>
      <c r="C221" s="28"/>
      <c r="D221" s="29"/>
      <c r="E221" s="30" t="s">
        <v>27</v>
      </c>
      <c r="F221" s="31">
        <f t="shared" ref="F221:G228" si="58">F225</f>
        <v>1238671.9000000001</v>
      </c>
      <c r="G221" s="31">
        <f t="shared" si="58"/>
        <v>1238671.9000000001</v>
      </c>
      <c r="H221" s="46" t="s">
        <v>86</v>
      </c>
      <c r="I221" s="46" t="s">
        <v>86</v>
      </c>
      <c r="J221" s="46" t="s">
        <v>86</v>
      </c>
      <c r="K221" s="68" t="s">
        <v>86</v>
      </c>
      <c r="L221" s="68" t="s">
        <v>86</v>
      </c>
    </row>
    <row r="222" spans="1:12" s="1" customFormat="1" ht="69.75" customHeight="1">
      <c r="A222" s="48"/>
      <c r="B222" s="33"/>
      <c r="C222" s="34"/>
      <c r="D222" s="35"/>
      <c r="E222" s="30" t="s">
        <v>28</v>
      </c>
      <c r="F222" s="31">
        <f t="shared" si="58"/>
        <v>19656.78</v>
      </c>
      <c r="G222" s="31">
        <f t="shared" si="58"/>
        <v>19656.78</v>
      </c>
      <c r="H222" s="50"/>
      <c r="I222" s="50"/>
      <c r="J222" s="50"/>
      <c r="K222" s="69"/>
      <c r="L222" s="69"/>
    </row>
    <row r="223" spans="1:12" s="1" customFormat="1" ht="53.25" customHeight="1">
      <c r="A223" s="48"/>
      <c r="B223" s="33"/>
      <c r="C223" s="34"/>
      <c r="D223" s="35"/>
      <c r="E223" s="30" t="s">
        <v>25</v>
      </c>
      <c r="F223" s="31">
        <f t="shared" si="58"/>
        <v>24380.3</v>
      </c>
      <c r="G223" s="31">
        <f t="shared" si="58"/>
        <v>24380.3</v>
      </c>
      <c r="H223" s="50"/>
      <c r="I223" s="50"/>
      <c r="J223" s="50"/>
      <c r="K223" s="69"/>
      <c r="L223" s="69"/>
    </row>
    <row r="224" spans="1:12" s="1" customFormat="1" ht="55.5" customHeight="1">
      <c r="A224" s="52"/>
      <c r="B224" s="36"/>
      <c r="C224" s="37"/>
      <c r="D224" s="38"/>
      <c r="E224" s="30" t="s">
        <v>14</v>
      </c>
      <c r="F224" s="31">
        <f t="shared" si="58"/>
        <v>1194634.82</v>
      </c>
      <c r="G224" s="31">
        <f t="shared" si="58"/>
        <v>1194634.82</v>
      </c>
      <c r="H224" s="54"/>
      <c r="I224" s="54"/>
      <c r="J224" s="54"/>
      <c r="K224" s="70"/>
      <c r="L224" s="70"/>
    </row>
    <row r="225" spans="1:12" s="1" customFormat="1" ht="18" customHeight="1">
      <c r="A225" s="44" t="s">
        <v>430</v>
      </c>
      <c r="B225" s="60" t="s">
        <v>434</v>
      </c>
      <c r="C225" s="46" t="s">
        <v>86</v>
      </c>
      <c r="D225" s="46" t="s">
        <v>499</v>
      </c>
      <c r="E225" s="30" t="s">
        <v>27</v>
      </c>
      <c r="F225" s="31">
        <f t="shared" si="58"/>
        <v>1238671.9000000001</v>
      </c>
      <c r="G225" s="31">
        <f t="shared" si="58"/>
        <v>1238671.9000000001</v>
      </c>
      <c r="H225" s="46" t="s">
        <v>86</v>
      </c>
      <c r="I225" s="46" t="s">
        <v>86</v>
      </c>
      <c r="J225" s="46" t="s">
        <v>86</v>
      </c>
      <c r="K225" s="68" t="s">
        <v>86</v>
      </c>
      <c r="L225" s="68" t="s">
        <v>86</v>
      </c>
    </row>
    <row r="226" spans="1:12" s="1" customFormat="1" ht="60.75" customHeight="1">
      <c r="A226" s="48"/>
      <c r="B226" s="61"/>
      <c r="C226" s="50"/>
      <c r="D226" s="50"/>
      <c r="E226" s="30" t="s">
        <v>28</v>
      </c>
      <c r="F226" s="31">
        <f t="shared" si="58"/>
        <v>19656.78</v>
      </c>
      <c r="G226" s="31">
        <f t="shared" si="58"/>
        <v>19656.78</v>
      </c>
      <c r="H226" s="50"/>
      <c r="I226" s="50"/>
      <c r="J226" s="50"/>
      <c r="K226" s="69"/>
      <c r="L226" s="69"/>
    </row>
    <row r="227" spans="1:12" s="1" customFormat="1" ht="46.5" customHeight="1">
      <c r="A227" s="48"/>
      <c r="B227" s="61"/>
      <c r="C227" s="50"/>
      <c r="D227" s="50"/>
      <c r="E227" s="30" t="s">
        <v>25</v>
      </c>
      <c r="F227" s="31">
        <f t="shared" si="58"/>
        <v>24380.3</v>
      </c>
      <c r="G227" s="31">
        <f t="shared" si="58"/>
        <v>24380.3</v>
      </c>
      <c r="H227" s="50"/>
      <c r="I227" s="50"/>
      <c r="J227" s="50"/>
      <c r="K227" s="69"/>
      <c r="L227" s="69"/>
    </row>
    <row r="228" spans="1:12" s="1" customFormat="1" ht="48" customHeight="1">
      <c r="A228" s="52"/>
      <c r="B228" s="62"/>
      <c r="C228" s="54"/>
      <c r="D228" s="54"/>
      <c r="E228" s="30" t="s">
        <v>14</v>
      </c>
      <c r="F228" s="31">
        <f t="shared" si="58"/>
        <v>1194634.82</v>
      </c>
      <c r="G228" s="31">
        <f t="shared" si="58"/>
        <v>1194634.82</v>
      </c>
      <c r="H228" s="54"/>
      <c r="I228" s="54"/>
      <c r="J228" s="54"/>
      <c r="K228" s="70"/>
      <c r="L228" s="70"/>
    </row>
    <row r="229" spans="1:12" s="1" customFormat="1" ht="20.25" customHeight="1">
      <c r="A229" s="44" t="s">
        <v>431</v>
      </c>
      <c r="B229" s="60" t="s">
        <v>432</v>
      </c>
      <c r="C229" s="46">
        <v>504</v>
      </c>
      <c r="D229" s="46" t="s">
        <v>498</v>
      </c>
      <c r="E229" s="30" t="s">
        <v>27</v>
      </c>
      <c r="F229" s="31">
        <f>SUM(F230:F232)</f>
        <v>1238671.9000000001</v>
      </c>
      <c r="G229" s="31">
        <f t="shared" ref="G229" si="59">SUM(G230:G232)</f>
        <v>1238671.9000000001</v>
      </c>
      <c r="H229" s="57" t="s">
        <v>433</v>
      </c>
      <c r="I229" s="46" t="s">
        <v>72</v>
      </c>
      <c r="J229" s="68" t="s">
        <v>118</v>
      </c>
      <c r="K229" s="68">
        <v>7</v>
      </c>
      <c r="L229" s="68">
        <v>7</v>
      </c>
    </row>
    <row r="230" spans="1:12" s="1" customFormat="1" ht="66" customHeight="1">
      <c r="A230" s="48"/>
      <c r="B230" s="61"/>
      <c r="C230" s="50"/>
      <c r="D230" s="50"/>
      <c r="E230" s="30" t="s">
        <v>28</v>
      </c>
      <c r="F230" s="31">
        <v>19656.78</v>
      </c>
      <c r="G230" s="31">
        <v>19656.78</v>
      </c>
      <c r="H230" s="58"/>
      <c r="I230" s="50"/>
      <c r="J230" s="50"/>
      <c r="K230" s="69"/>
      <c r="L230" s="69"/>
    </row>
    <row r="231" spans="1:12" s="1" customFormat="1" ht="48" customHeight="1">
      <c r="A231" s="48"/>
      <c r="B231" s="61"/>
      <c r="C231" s="50"/>
      <c r="D231" s="50"/>
      <c r="E231" s="30" t="s">
        <v>25</v>
      </c>
      <c r="F231" s="31">
        <v>24380.3</v>
      </c>
      <c r="G231" s="31">
        <v>24380.3</v>
      </c>
      <c r="H231" s="58"/>
      <c r="I231" s="50"/>
      <c r="J231" s="50"/>
      <c r="K231" s="69"/>
      <c r="L231" s="69"/>
    </row>
    <row r="232" spans="1:12" s="1" customFormat="1" ht="48" customHeight="1">
      <c r="A232" s="52"/>
      <c r="B232" s="62"/>
      <c r="C232" s="54"/>
      <c r="D232" s="54"/>
      <c r="E232" s="30" t="s">
        <v>14</v>
      </c>
      <c r="F232" s="31">
        <v>1194634.82</v>
      </c>
      <c r="G232" s="31">
        <v>1194634.82</v>
      </c>
      <c r="H232" s="59"/>
      <c r="I232" s="54"/>
      <c r="J232" s="54"/>
      <c r="K232" s="70"/>
      <c r="L232" s="70"/>
    </row>
    <row r="233" spans="1:12" s="1" customFormat="1" ht="18" customHeight="1">
      <c r="A233" s="71" t="s">
        <v>40</v>
      </c>
      <c r="B233" s="39"/>
      <c r="C233" s="40" t="s">
        <v>86</v>
      </c>
      <c r="D233" s="40" t="s">
        <v>86</v>
      </c>
      <c r="E233" s="30" t="s">
        <v>27</v>
      </c>
      <c r="F233" s="31">
        <f t="shared" ref="F233:G235" si="60">F20+F101+F113+F128+F140+F158+F173+F185+F197+F209+F221</f>
        <v>424469603.36000007</v>
      </c>
      <c r="G233" s="31">
        <f t="shared" si="60"/>
        <v>423944570.20000011</v>
      </c>
      <c r="H233" s="32" t="s">
        <v>26</v>
      </c>
      <c r="I233" s="32" t="s">
        <v>26</v>
      </c>
      <c r="J233" s="32" t="s">
        <v>86</v>
      </c>
      <c r="K233" s="32" t="s">
        <v>86</v>
      </c>
      <c r="L233" s="32" t="s">
        <v>86</v>
      </c>
    </row>
    <row r="234" spans="1:12" s="1" customFormat="1" ht="66.75" customHeight="1">
      <c r="A234" s="39"/>
      <c r="B234" s="39"/>
      <c r="C234" s="40"/>
      <c r="D234" s="40"/>
      <c r="E234" s="30" t="s">
        <v>28</v>
      </c>
      <c r="F234" s="31">
        <f t="shared" si="60"/>
        <v>112071515.28</v>
      </c>
      <c r="G234" s="31">
        <f t="shared" si="60"/>
        <v>111866989.72000001</v>
      </c>
      <c r="H234" s="32"/>
      <c r="I234" s="32"/>
      <c r="J234" s="32"/>
      <c r="K234" s="32"/>
      <c r="L234" s="32"/>
    </row>
    <row r="235" spans="1:12" s="1" customFormat="1" ht="52.15" customHeight="1">
      <c r="A235" s="39"/>
      <c r="B235" s="39"/>
      <c r="C235" s="40"/>
      <c r="D235" s="40"/>
      <c r="E235" s="30" t="s">
        <v>25</v>
      </c>
      <c r="F235" s="31">
        <f t="shared" si="60"/>
        <v>287743021.50000006</v>
      </c>
      <c r="G235" s="31">
        <f t="shared" si="60"/>
        <v>287422513.90000004</v>
      </c>
      <c r="H235" s="32"/>
      <c r="I235" s="32"/>
      <c r="J235" s="32"/>
      <c r="K235" s="32"/>
      <c r="L235" s="32"/>
    </row>
    <row r="236" spans="1:12" s="1" customFormat="1" ht="52.15" customHeight="1">
      <c r="A236" s="39"/>
      <c r="B236" s="39"/>
      <c r="C236" s="40"/>
      <c r="D236" s="40"/>
      <c r="E236" s="30" t="s">
        <v>14</v>
      </c>
      <c r="F236" s="31">
        <f>F23+F200+F212+F224</f>
        <v>24655066.579999998</v>
      </c>
      <c r="G236" s="31">
        <f>G23+G200+G212+G224</f>
        <v>24655066.579999998</v>
      </c>
      <c r="H236" s="32"/>
      <c r="I236" s="32"/>
      <c r="J236" s="32"/>
      <c r="K236" s="32"/>
      <c r="L236" s="32"/>
    </row>
    <row r="237" spans="1:12" s="1" customFormat="1" ht="35.25" customHeight="1">
      <c r="A237" s="9" t="s">
        <v>333</v>
      </c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1"/>
    </row>
    <row r="238" spans="1:12" s="1" customFormat="1" ht="37.5" customHeight="1">
      <c r="A238" s="9" t="s">
        <v>334</v>
      </c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1"/>
    </row>
    <row r="239" spans="1:12" s="1" customFormat="1" ht="18.75" customHeight="1">
      <c r="A239" s="40" t="s">
        <v>64</v>
      </c>
      <c r="B239" s="27" t="s">
        <v>335</v>
      </c>
      <c r="C239" s="28"/>
      <c r="D239" s="29"/>
      <c r="E239" s="30" t="s">
        <v>27</v>
      </c>
      <c r="F239" s="31">
        <f t="shared" ref="F239:G241" si="61">F242</f>
        <v>16795953.630000003</v>
      </c>
      <c r="G239" s="31">
        <f t="shared" si="61"/>
        <v>16795953.630000003</v>
      </c>
      <c r="H239" s="32" t="s">
        <v>26</v>
      </c>
      <c r="I239" s="32" t="s">
        <v>26</v>
      </c>
      <c r="J239" s="32" t="s">
        <v>26</v>
      </c>
      <c r="K239" s="32" t="s">
        <v>26</v>
      </c>
      <c r="L239" s="32" t="s">
        <v>26</v>
      </c>
    </row>
    <row r="240" spans="1:12" s="1" customFormat="1" ht="68.25" customHeight="1">
      <c r="A240" s="40"/>
      <c r="B240" s="33"/>
      <c r="C240" s="34"/>
      <c r="D240" s="35"/>
      <c r="E240" s="30" t="s">
        <v>28</v>
      </c>
      <c r="F240" s="31">
        <f t="shared" si="61"/>
        <v>16727973</v>
      </c>
      <c r="G240" s="31">
        <f t="shared" si="61"/>
        <v>16727973</v>
      </c>
      <c r="H240" s="32"/>
      <c r="I240" s="32"/>
      <c r="J240" s="32"/>
      <c r="K240" s="32"/>
      <c r="L240" s="32"/>
    </row>
    <row r="241" spans="1:12" s="1" customFormat="1" ht="51" customHeight="1">
      <c r="A241" s="40"/>
      <c r="B241" s="36"/>
      <c r="C241" s="37"/>
      <c r="D241" s="38"/>
      <c r="E241" s="30" t="s">
        <v>25</v>
      </c>
      <c r="F241" s="31">
        <f t="shared" si="61"/>
        <v>67980.63</v>
      </c>
      <c r="G241" s="31">
        <f t="shared" si="61"/>
        <v>67980.63</v>
      </c>
      <c r="H241" s="32"/>
      <c r="I241" s="32"/>
      <c r="J241" s="32"/>
      <c r="K241" s="32"/>
      <c r="L241" s="32"/>
    </row>
    <row r="242" spans="1:12" s="1" customFormat="1" ht="21" customHeight="1">
      <c r="A242" s="40" t="s">
        <v>41</v>
      </c>
      <c r="B242" s="41" t="s">
        <v>336</v>
      </c>
      <c r="C242" s="40" t="s">
        <v>86</v>
      </c>
      <c r="D242" s="40" t="s">
        <v>500</v>
      </c>
      <c r="E242" s="30" t="s">
        <v>27</v>
      </c>
      <c r="F242" s="31">
        <f t="shared" ref="F242:G244" si="62">F245+F248+F251+F254+F257+F260</f>
        <v>16795953.630000003</v>
      </c>
      <c r="G242" s="31">
        <f t="shared" si="62"/>
        <v>16795953.630000003</v>
      </c>
      <c r="H242" s="40" t="s">
        <v>26</v>
      </c>
      <c r="I242" s="40" t="s">
        <v>26</v>
      </c>
      <c r="J242" s="40" t="s">
        <v>86</v>
      </c>
      <c r="K242" s="40" t="s">
        <v>86</v>
      </c>
      <c r="L242" s="40" t="s">
        <v>86</v>
      </c>
    </row>
    <row r="243" spans="1:12" s="1" customFormat="1" ht="69.75" customHeight="1">
      <c r="A243" s="40"/>
      <c r="B243" s="41"/>
      <c r="C243" s="40"/>
      <c r="D243" s="40"/>
      <c r="E243" s="30" t="s">
        <v>28</v>
      </c>
      <c r="F243" s="31">
        <f t="shared" si="62"/>
        <v>16727973</v>
      </c>
      <c r="G243" s="31">
        <f t="shared" si="62"/>
        <v>16727973</v>
      </c>
      <c r="H243" s="40"/>
      <c r="I243" s="40"/>
      <c r="J243" s="40"/>
      <c r="K243" s="40"/>
      <c r="L243" s="40"/>
    </row>
    <row r="244" spans="1:12" s="1" customFormat="1" ht="54" customHeight="1">
      <c r="A244" s="40"/>
      <c r="B244" s="41"/>
      <c r="C244" s="40"/>
      <c r="D244" s="40"/>
      <c r="E244" s="30" t="s">
        <v>25</v>
      </c>
      <c r="F244" s="31">
        <f t="shared" si="62"/>
        <v>67980.63</v>
      </c>
      <c r="G244" s="31">
        <f t="shared" si="62"/>
        <v>67980.63</v>
      </c>
      <c r="H244" s="40"/>
      <c r="I244" s="40"/>
      <c r="J244" s="40"/>
      <c r="K244" s="40"/>
      <c r="L244" s="40"/>
    </row>
    <row r="245" spans="1:12" s="1" customFormat="1" ht="20.25" customHeight="1">
      <c r="A245" s="32" t="s">
        <v>42</v>
      </c>
      <c r="B245" s="41" t="s">
        <v>197</v>
      </c>
      <c r="C245" s="40">
        <v>503</v>
      </c>
      <c r="D245" s="40" t="s">
        <v>501</v>
      </c>
      <c r="E245" s="30" t="s">
        <v>27</v>
      </c>
      <c r="F245" s="31">
        <f>SUM(F246:F247)</f>
        <v>1770318.03</v>
      </c>
      <c r="G245" s="31">
        <f t="shared" ref="G245" si="63">SUM(G246:G247)</f>
        <v>1770318.03</v>
      </c>
      <c r="H245" s="40" t="s">
        <v>115</v>
      </c>
      <c r="I245" s="40" t="s">
        <v>72</v>
      </c>
      <c r="J245" s="40" t="s">
        <v>118</v>
      </c>
      <c r="K245" s="40">
        <v>5</v>
      </c>
      <c r="L245" s="40">
        <v>5</v>
      </c>
    </row>
    <row r="246" spans="1:12" s="1" customFormat="1" ht="68.25" customHeight="1">
      <c r="A246" s="32"/>
      <c r="B246" s="41"/>
      <c r="C246" s="40"/>
      <c r="D246" s="40"/>
      <c r="E246" s="30" t="s">
        <v>28</v>
      </c>
      <c r="F246" s="31">
        <v>1770318.03</v>
      </c>
      <c r="G246" s="31">
        <v>1770318.03</v>
      </c>
      <c r="H246" s="40"/>
      <c r="I246" s="40"/>
      <c r="J246" s="40"/>
      <c r="K246" s="40"/>
      <c r="L246" s="40"/>
    </row>
    <row r="247" spans="1:12" s="1" customFormat="1" ht="61.5" customHeight="1">
      <c r="A247" s="47"/>
      <c r="B247" s="60"/>
      <c r="C247" s="46"/>
      <c r="D247" s="46"/>
      <c r="E247" s="72" t="s">
        <v>25</v>
      </c>
      <c r="F247" s="73">
        <v>0</v>
      </c>
      <c r="G247" s="73">
        <v>0</v>
      </c>
      <c r="H247" s="46"/>
      <c r="I247" s="46"/>
      <c r="J247" s="46"/>
      <c r="K247" s="46"/>
      <c r="L247" s="46"/>
    </row>
    <row r="248" spans="1:12" s="1" customFormat="1" ht="18.75" customHeight="1">
      <c r="A248" s="32" t="s">
        <v>6</v>
      </c>
      <c r="B248" s="39" t="s">
        <v>292</v>
      </c>
      <c r="C248" s="40">
        <v>503</v>
      </c>
      <c r="D248" s="40" t="s">
        <v>502</v>
      </c>
      <c r="E248" s="30" t="s">
        <v>27</v>
      </c>
      <c r="F248" s="31">
        <f>SUM(F249:F250)</f>
        <v>14835654.970000001</v>
      </c>
      <c r="G248" s="31">
        <f t="shared" ref="G248" si="64">SUM(G249:G250)</f>
        <v>14835654.970000001</v>
      </c>
      <c r="H248" s="40" t="s">
        <v>293</v>
      </c>
      <c r="I248" s="40" t="s">
        <v>72</v>
      </c>
      <c r="J248" s="40" t="s">
        <v>118</v>
      </c>
      <c r="K248" s="40">
        <v>11</v>
      </c>
      <c r="L248" s="40">
        <v>11</v>
      </c>
    </row>
    <row r="249" spans="1:12" s="1" customFormat="1" ht="69.75" customHeight="1">
      <c r="A249" s="32"/>
      <c r="B249" s="39"/>
      <c r="C249" s="40"/>
      <c r="D249" s="40"/>
      <c r="E249" s="30" t="s">
        <v>28</v>
      </c>
      <c r="F249" s="31">
        <v>14835654.970000001</v>
      </c>
      <c r="G249" s="31">
        <v>14835654.970000001</v>
      </c>
      <c r="H249" s="40"/>
      <c r="I249" s="40"/>
      <c r="J249" s="40"/>
      <c r="K249" s="40"/>
      <c r="L249" s="40"/>
    </row>
    <row r="250" spans="1:12" s="1" customFormat="1" ht="53.25" customHeight="1">
      <c r="A250" s="32"/>
      <c r="B250" s="39"/>
      <c r="C250" s="40"/>
      <c r="D250" s="40"/>
      <c r="E250" s="30" t="s">
        <v>25</v>
      </c>
      <c r="F250" s="31">
        <v>0</v>
      </c>
      <c r="G250" s="31">
        <v>0</v>
      </c>
      <c r="H250" s="40"/>
      <c r="I250" s="40"/>
      <c r="J250" s="40"/>
      <c r="K250" s="40"/>
      <c r="L250" s="40"/>
    </row>
    <row r="251" spans="1:12" s="1" customFormat="1" ht="18.75" customHeight="1">
      <c r="A251" s="47" t="s">
        <v>65</v>
      </c>
      <c r="B251" s="60" t="s">
        <v>302</v>
      </c>
      <c r="C251" s="46">
        <v>503</v>
      </c>
      <c r="D251" s="46" t="s">
        <v>503</v>
      </c>
      <c r="E251" s="30" t="s">
        <v>27</v>
      </c>
      <c r="F251" s="74">
        <f>SUM(F252:F253)</f>
        <v>67980.63</v>
      </c>
      <c r="G251" s="74">
        <f t="shared" ref="G251" si="65">SUM(G252:G253)</f>
        <v>67980.63</v>
      </c>
      <c r="H251" s="46" t="s">
        <v>303</v>
      </c>
      <c r="I251" s="46" t="s">
        <v>77</v>
      </c>
      <c r="J251" s="46" t="s">
        <v>118</v>
      </c>
      <c r="K251" s="46">
        <v>2</v>
      </c>
      <c r="L251" s="46">
        <v>2</v>
      </c>
    </row>
    <row r="252" spans="1:12" s="1" customFormat="1" ht="70.5" customHeight="1">
      <c r="A252" s="51"/>
      <c r="B252" s="61"/>
      <c r="C252" s="50"/>
      <c r="D252" s="50"/>
      <c r="E252" s="30" t="s">
        <v>28</v>
      </c>
      <c r="F252" s="74">
        <v>0</v>
      </c>
      <c r="G252" s="74">
        <v>0</v>
      </c>
      <c r="H252" s="50"/>
      <c r="I252" s="50"/>
      <c r="J252" s="50"/>
      <c r="K252" s="50"/>
      <c r="L252" s="50"/>
    </row>
    <row r="253" spans="1:12" s="1" customFormat="1" ht="51.75" customHeight="1">
      <c r="A253" s="55"/>
      <c r="B253" s="62"/>
      <c r="C253" s="54"/>
      <c r="D253" s="54"/>
      <c r="E253" s="30" t="s">
        <v>25</v>
      </c>
      <c r="F253" s="74">
        <v>67980.63</v>
      </c>
      <c r="G253" s="74">
        <v>67980.63</v>
      </c>
      <c r="H253" s="54"/>
      <c r="I253" s="54"/>
      <c r="J253" s="54"/>
      <c r="K253" s="54"/>
      <c r="L253" s="54"/>
    </row>
    <row r="254" spans="1:12" s="1" customFormat="1" ht="19.5" customHeight="1">
      <c r="A254" s="47" t="s">
        <v>133</v>
      </c>
      <c r="B254" s="45" t="s">
        <v>305</v>
      </c>
      <c r="C254" s="46">
        <v>503</v>
      </c>
      <c r="D254" s="46" t="s">
        <v>504</v>
      </c>
      <c r="E254" s="30" t="s">
        <v>27</v>
      </c>
      <c r="F254" s="74">
        <f>SUM(F255:F256)</f>
        <v>80000</v>
      </c>
      <c r="G254" s="74">
        <f t="shared" ref="G254" si="66">SUM(G255:G256)</f>
        <v>80000</v>
      </c>
      <c r="H254" s="46" t="s">
        <v>306</v>
      </c>
      <c r="I254" s="46" t="s">
        <v>77</v>
      </c>
      <c r="J254" s="46" t="s">
        <v>118</v>
      </c>
      <c r="K254" s="46">
        <v>3</v>
      </c>
      <c r="L254" s="46">
        <v>3</v>
      </c>
    </row>
    <row r="255" spans="1:12" s="1" customFormat="1" ht="63.75" customHeight="1">
      <c r="A255" s="51"/>
      <c r="B255" s="49"/>
      <c r="C255" s="50"/>
      <c r="D255" s="50"/>
      <c r="E255" s="30" t="s">
        <v>28</v>
      </c>
      <c r="F255" s="74">
        <v>80000</v>
      </c>
      <c r="G255" s="74">
        <v>80000</v>
      </c>
      <c r="H255" s="50"/>
      <c r="I255" s="50"/>
      <c r="J255" s="50"/>
      <c r="K255" s="50"/>
      <c r="L255" s="50"/>
    </row>
    <row r="256" spans="1:12" s="1" customFormat="1" ht="51.75" customHeight="1">
      <c r="A256" s="55"/>
      <c r="B256" s="53"/>
      <c r="C256" s="54"/>
      <c r="D256" s="54"/>
      <c r="E256" s="30" t="s">
        <v>25</v>
      </c>
      <c r="F256" s="74">
        <v>0</v>
      </c>
      <c r="G256" s="74">
        <v>0</v>
      </c>
      <c r="H256" s="54"/>
      <c r="I256" s="54"/>
      <c r="J256" s="54"/>
      <c r="K256" s="54"/>
      <c r="L256" s="54"/>
    </row>
    <row r="257" spans="1:12" s="1" customFormat="1" ht="18.75" customHeight="1">
      <c r="A257" s="47" t="s">
        <v>201</v>
      </c>
      <c r="B257" s="60" t="s">
        <v>416</v>
      </c>
      <c r="C257" s="46">
        <v>503</v>
      </c>
      <c r="D257" s="46" t="s">
        <v>505</v>
      </c>
      <c r="E257" s="30" t="s">
        <v>27</v>
      </c>
      <c r="F257" s="74">
        <f>SUM(F258:F259)</f>
        <v>9000</v>
      </c>
      <c r="G257" s="74">
        <f t="shared" ref="G257" si="67">SUM(G258:G259)</f>
        <v>9000</v>
      </c>
      <c r="H257" s="46" t="s">
        <v>418</v>
      </c>
      <c r="I257" s="46" t="s">
        <v>72</v>
      </c>
      <c r="J257" s="46" t="s">
        <v>118</v>
      </c>
      <c r="K257" s="46">
        <v>14</v>
      </c>
      <c r="L257" s="46">
        <v>14</v>
      </c>
    </row>
    <row r="258" spans="1:12" s="1" customFormat="1" ht="63.75" customHeight="1">
      <c r="A258" s="51"/>
      <c r="B258" s="61"/>
      <c r="C258" s="50"/>
      <c r="D258" s="50"/>
      <c r="E258" s="30" t="s">
        <v>28</v>
      </c>
      <c r="F258" s="74">
        <v>9000</v>
      </c>
      <c r="G258" s="74">
        <v>9000</v>
      </c>
      <c r="H258" s="50"/>
      <c r="I258" s="50"/>
      <c r="J258" s="50"/>
      <c r="K258" s="50"/>
      <c r="L258" s="50"/>
    </row>
    <row r="259" spans="1:12" s="1" customFormat="1" ht="51.75" customHeight="1">
      <c r="A259" s="55"/>
      <c r="B259" s="62"/>
      <c r="C259" s="54"/>
      <c r="D259" s="54"/>
      <c r="E259" s="30" t="s">
        <v>25</v>
      </c>
      <c r="F259" s="74">
        <v>0</v>
      </c>
      <c r="G259" s="74">
        <v>0</v>
      </c>
      <c r="H259" s="50"/>
      <c r="I259" s="50"/>
      <c r="J259" s="50"/>
      <c r="K259" s="50"/>
      <c r="L259" s="50"/>
    </row>
    <row r="260" spans="1:12" s="1" customFormat="1" ht="24" customHeight="1">
      <c r="A260" s="47" t="s">
        <v>204</v>
      </c>
      <c r="B260" s="60" t="s">
        <v>417</v>
      </c>
      <c r="C260" s="46">
        <v>503</v>
      </c>
      <c r="D260" s="46" t="s">
        <v>506</v>
      </c>
      <c r="E260" s="30" t="s">
        <v>27</v>
      </c>
      <c r="F260" s="74">
        <f>SUM(F261:F262)</f>
        <v>33000</v>
      </c>
      <c r="G260" s="74">
        <f t="shared" ref="G260" si="68">SUM(G261:G262)</f>
        <v>33000</v>
      </c>
      <c r="H260" s="50"/>
      <c r="I260" s="50"/>
      <c r="J260" s="50"/>
      <c r="K260" s="50"/>
      <c r="L260" s="50"/>
    </row>
    <row r="261" spans="1:12" s="1" customFormat="1" ht="72.75" customHeight="1">
      <c r="A261" s="51"/>
      <c r="B261" s="61"/>
      <c r="C261" s="50"/>
      <c r="D261" s="50"/>
      <c r="E261" s="30" t="s">
        <v>28</v>
      </c>
      <c r="F261" s="74">
        <v>33000</v>
      </c>
      <c r="G261" s="74">
        <v>33000</v>
      </c>
      <c r="H261" s="50"/>
      <c r="I261" s="50"/>
      <c r="J261" s="50"/>
      <c r="K261" s="50"/>
      <c r="L261" s="50"/>
    </row>
    <row r="262" spans="1:12" s="1" customFormat="1" ht="56.25" customHeight="1">
      <c r="A262" s="55"/>
      <c r="B262" s="62"/>
      <c r="C262" s="54"/>
      <c r="D262" s="54"/>
      <c r="E262" s="30" t="s">
        <v>25</v>
      </c>
      <c r="F262" s="74">
        <v>0</v>
      </c>
      <c r="G262" s="74">
        <v>0</v>
      </c>
      <c r="H262" s="54"/>
      <c r="I262" s="54"/>
      <c r="J262" s="54"/>
      <c r="K262" s="54"/>
      <c r="L262" s="54"/>
    </row>
    <row r="263" spans="1:12" s="1" customFormat="1" ht="20.25" customHeight="1">
      <c r="A263" s="55" t="s">
        <v>66</v>
      </c>
      <c r="B263" s="27" t="s">
        <v>337</v>
      </c>
      <c r="C263" s="28"/>
      <c r="D263" s="29"/>
      <c r="E263" s="75" t="s">
        <v>27</v>
      </c>
      <c r="F263" s="74">
        <f t="shared" ref="F263:G266" si="69">F267</f>
        <v>9879664.1699999999</v>
      </c>
      <c r="G263" s="74">
        <f t="shared" si="69"/>
        <v>9832863.6400000006</v>
      </c>
      <c r="H263" s="54" t="s">
        <v>26</v>
      </c>
      <c r="I263" s="54" t="s">
        <v>26</v>
      </c>
      <c r="J263" s="54" t="s">
        <v>26</v>
      </c>
      <c r="K263" s="54" t="s">
        <v>26</v>
      </c>
      <c r="L263" s="54" t="s">
        <v>26</v>
      </c>
    </row>
    <row r="264" spans="1:12" s="1" customFormat="1" ht="67.5" customHeight="1">
      <c r="A264" s="32"/>
      <c r="B264" s="33"/>
      <c r="C264" s="34"/>
      <c r="D264" s="35"/>
      <c r="E264" s="30" t="s">
        <v>28</v>
      </c>
      <c r="F264" s="31">
        <f t="shared" si="69"/>
        <v>5829615.9500000002</v>
      </c>
      <c r="G264" s="31">
        <f t="shared" si="69"/>
        <v>5782815.4199999999</v>
      </c>
      <c r="H264" s="40"/>
      <c r="I264" s="40"/>
      <c r="J264" s="40"/>
      <c r="K264" s="40"/>
      <c r="L264" s="40"/>
    </row>
    <row r="265" spans="1:12" s="1" customFormat="1" ht="48" customHeight="1">
      <c r="A265" s="32"/>
      <c r="B265" s="33"/>
      <c r="C265" s="34"/>
      <c r="D265" s="35"/>
      <c r="E265" s="30" t="s">
        <v>25</v>
      </c>
      <c r="F265" s="31">
        <f t="shared" si="69"/>
        <v>4050048.22</v>
      </c>
      <c r="G265" s="31">
        <f t="shared" si="69"/>
        <v>4050048.22</v>
      </c>
      <c r="H265" s="40"/>
      <c r="I265" s="40"/>
      <c r="J265" s="40"/>
      <c r="K265" s="40"/>
      <c r="L265" s="40"/>
    </row>
    <row r="266" spans="1:12" s="1" customFormat="1" ht="50.25" customHeight="1">
      <c r="A266" s="32"/>
      <c r="B266" s="36"/>
      <c r="C266" s="37"/>
      <c r="D266" s="38"/>
      <c r="E266" s="30" t="s">
        <v>14</v>
      </c>
      <c r="F266" s="31">
        <f t="shared" si="69"/>
        <v>0</v>
      </c>
      <c r="G266" s="31">
        <f t="shared" si="69"/>
        <v>0</v>
      </c>
      <c r="H266" s="40"/>
      <c r="I266" s="40"/>
      <c r="J266" s="40"/>
      <c r="K266" s="40"/>
      <c r="L266" s="40"/>
    </row>
    <row r="267" spans="1:12" s="1" customFormat="1" ht="20.25" customHeight="1">
      <c r="A267" s="40" t="s">
        <v>43</v>
      </c>
      <c r="B267" s="39" t="s">
        <v>338</v>
      </c>
      <c r="C267" s="40" t="s">
        <v>86</v>
      </c>
      <c r="D267" s="40" t="s">
        <v>507</v>
      </c>
      <c r="E267" s="30" t="s">
        <v>27</v>
      </c>
      <c r="F267" s="31">
        <f t="shared" ref="F267:G269" si="70">F271+F275+F278</f>
        <v>9879664.1699999999</v>
      </c>
      <c r="G267" s="31">
        <f t="shared" si="70"/>
        <v>9832863.6400000006</v>
      </c>
      <c r="H267" s="40" t="s">
        <v>26</v>
      </c>
      <c r="I267" s="40" t="s">
        <v>26</v>
      </c>
      <c r="J267" s="40" t="s">
        <v>86</v>
      </c>
      <c r="K267" s="40" t="s">
        <v>86</v>
      </c>
      <c r="L267" s="40" t="s">
        <v>86</v>
      </c>
    </row>
    <row r="268" spans="1:12" s="1" customFormat="1" ht="69" customHeight="1">
      <c r="A268" s="40"/>
      <c r="B268" s="39"/>
      <c r="C268" s="40"/>
      <c r="D268" s="40"/>
      <c r="E268" s="30" t="s">
        <v>28</v>
      </c>
      <c r="F268" s="31">
        <f t="shared" si="70"/>
        <v>5829615.9500000002</v>
      </c>
      <c r="G268" s="31">
        <f t="shared" si="70"/>
        <v>5782815.4199999999</v>
      </c>
      <c r="H268" s="40"/>
      <c r="I268" s="40"/>
      <c r="J268" s="40"/>
      <c r="K268" s="40"/>
      <c r="L268" s="40"/>
    </row>
    <row r="269" spans="1:12" s="1" customFormat="1" ht="55.5" customHeight="1">
      <c r="A269" s="40"/>
      <c r="B269" s="39"/>
      <c r="C269" s="40"/>
      <c r="D269" s="40"/>
      <c r="E269" s="30" t="s">
        <v>25</v>
      </c>
      <c r="F269" s="31">
        <f t="shared" si="70"/>
        <v>4050048.22</v>
      </c>
      <c r="G269" s="31">
        <f t="shared" si="70"/>
        <v>4050048.22</v>
      </c>
      <c r="H269" s="40"/>
      <c r="I269" s="40"/>
      <c r="J269" s="40"/>
      <c r="K269" s="40"/>
      <c r="L269" s="40"/>
    </row>
    <row r="270" spans="1:12" s="1" customFormat="1" ht="55.5" customHeight="1">
      <c r="A270" s="40"/>
      <c r="B270" s="39"/>
      <c r="C270" s="40"/>
      <c r="D270" s="40"/>
      <c r="E270" s="30" t="s">
        <v>14</v>
      </c>
      <c r="F270" s="31">
        <f>F274</f>
        <v>0</v>
      </c>
      <c r="G270" s="31">
        <f>G274</f>
        <v>0</v>
      </c>
      <c r="H270" s="40"/>
      <c r="I270" s="40"/>
      <c r="J270" s="40"/>
      <c r="K270" s="40"/>
      <c r="L270" s="40"/>
    </row>
    <row r="271" spans="1:12" s="1" customFormat="1" ht="16.5" customHeight="1">
      <c r="A271" s="40" t="s">
        <v>44</v>
      </c>
      <c r="B271" s="39" t="s">
        <v>0</v>
      </c>
      <c r="C271" s="40">
        <v>503</v>
      </c>
      <c r="D271" s="40" t="s">
        <v>508</v>
      </c>
      <c r="E271" s="30" t="s">
        <v>27</v>
      </c>
      <c r="F271" s="31">
        <f>SUM(F272:F274)</f>
        <v>2031518.69</v>
      </c>
      <c r="G271" s="31">
        <f t="shared" ref="G271" si="71">SUM(G272:G274)</f>
        <v>1984718.16</v>
      </c>
      <c r="H271" s="40" t="s">
        <v>117</v>
      </c>
      <c r="I271" s="40" t="s">
        <v>72</v>
      </c>
      <c r="J271" s="63" t="s">
        <v>118</v>
      </c>
      <c r="K271" s="40">
        <v>1504</v>
      </c>
      <c r="L271" s="40">
        <v>1504</v>
      </c>
    </row>
    <row r="272" spans="1:12" s="1" customFormat="1" ht="69" customHeight="1">
      <c r="A272" s="40"/>
      <c r="B272" s="39"/>
      <c r="C272" s="40"/>
      <c r="D272" s="40"/>
      <c r="E272" s="30" t="s">
        <v>28</v>
      </c>
      <c r="F272" s="31">
        <v>2031518.69</v>
      </c>
      <c r="G272" s="31">
        <v>1984718.16</v>
      </c>
      <c r="H272" s="40"/>
      <c r="I272" s="40"/>
      <c r="J272" s="63"/>
      <c r="K272" s="40"/>
      <c r="L272" s="40"/>
    </row>
    <row r="273" spans="1:12" s="1" customFormat="1" ht="52.5" customHeight="1">
      <c r="A273" s="40"/>
      <c r="B273" s="39"/>
      <c r="C273" s="40"/>
      <c r="D273" s="40"/>
      <c r="E273" s="30" t="s">
        <v>25</v>
      </c>
      <c r="F273" s="31">
        <v>0</v>
      </c>
      <c r="G273" s="31">
        <v>0</v>
      </c>
      <c r="H273" s="40"/>
      <c r="I273" s="40"/>
      <c r="J273" s="63"/>
      <c r="K273" s="40"/>
      <c r="L273" s="40"/>
    </row>
    <row r="274" spans="1:12" s="1" customFormat="1" ht="52.5" customHeight="1">
      <c r="A274" s="40"/>
      <c r="B274" s="39"/>
      <c r="C274" s="40"/>
      <c r="D274" s="40"/>
      <c r="E274" s="30" t="s">
        <v>14</v>
      </c>
      <c r="F274" s="31">
        <v>0</v>
      </c>
      <c r="G274" s="31">
        <v>0</v>
      </c>
      <c r="H274" s="40"/>
      <c r="I274" s="40"/>
      <c r="J274" s="63"/>
      <c r="K274" s="40"/>
      <c r="L274" s="40"/>
    </row>
    <row r="275" spans="1:12" s="1" customFormat="1" ht="22.5" customHeight="1">
      <c r="A275" s="63" t="s">
        <v>7</v>
      </c>
      <c r="B275" s="39" t="s">
        <v>81</v>
      </c>
      <c r="C275" s="40">
        <v>503</v>
      </c>
      <c r="D275" s="40" t="s">
        <v>509</v>
      </c>
      <c r="E275" s="30" t="s">
        <v>27</v>
      </c>
      <c r="F275" s="31">
        <f>SUM(F276:F277)</f>
        <v>431969.14</v>
      </c>
      <c r="G275" s="31">
        <f t="shared" ref="G275" si="72">SUM(G276:G277)</f>
        <v>431969.14</v>
      </c>
      <c r="H275" s="46" t="s">
        <v>78</v>
      </c>
      <c r="I275" s="46" t="s">
        <v>79</v>
      </c>
      <c r="J275" s="76" t="s">
        <v>118</v>
      </c>
      <c r="K275" s="46">
        <v>79.150000000000006</v>
      </c>
      <c r="L275" s="46">
        <v>79.150000000000006</v>
      </c>
    </row>
    <row r="276" spans="1:12" s="1" customFormat="1" ht="67.5" customHeight="1">
      <c r="A276" s="63"/>
      <c r="B276" s="39"/>
      <c r="C276" s="40"/>
      <c r="D276" s="40"/>
      <c r="E276" s="30" t="s">
        <v>28</v>
      </c>
      <c r="F276" s="31">
        <v>431969.14</v>
      </c>
      <c r="G276" s="31">
        <v>431969.14</v>
      </c>
      <c r="H276" s="50"/>
      <c r="I276" s="50"/>
      <c r="J276" s="77"/>
      <c r="K276" s="50"/>
      <c r="L276" s="50"/>
    </row>
    <row r="277" spans="1:12" s="1" customFormat="1" ht="55.5" customHeight="1">
      <c r="A277" s="63"/>
      <c r="B277" s="39"/>
      <c r="C277" s="40"/>
      <c r="D277" s="40"/>
      <c r="E277" s="30" t="s">
        <v>25</v>
      </c>
      <c r="F277" s="31">
        <v>0</v>
      </c>
      <c r="G277" s="31">
        <v>0</v>
      </c>
      <c r="H277" s="50"/>
      <c r="I277" s="50"/>
      <c r="J277" s="77"/>
      <c r="K277" s="50"/>
      <c r="L277" s="50"/>
    </row>
    <row r="278" spans="1:12" s="1" customFormat="1" ht="21" customHeight="1">
      <c r="A278" s="76" t="s">
        <v>8</v>
      </c>
      <c r="B278" s="60" t="s">
        <v>419</v>
      </c>
      <c r="C278" s="46">
        <v>503</v>
      </c>
      <c r="D278" s="46" t="s">
        <v>510</v>
      </c>
      <c r="E278" s="30" t="s">
        <v>27</v>
      </c>
      <c r="F278" s="31">
        <f>SUM(F279:F280)</f>
        <v>7416176.3399999999</v>
      </c>
      <c r="G278" s="31">
        <f t="shared" ref="G278" si="73">SUM(G279:G280)</f>
        <v>7416176.3399999999</v>
      </c>
      <c r="H278" s="50"/>
      <c r="I278" s="50"/>
      <c r="J278" s="77"/>
      <c r="K278" s="50"/>
      <c r="L278" s="50"/>
    </row>
    <row r="279" spans="1:12" s="1" customFormat="1" ht="72" customHeight="1">
      <c r="A279" s="77"/>
      <c r="B279" s="61"/>
      <c r="C279" s="50"/>
      <c r="D279" s="50"/>
      <c r="E279" s="30" t="s">
        <v>28</v>
      </c>
      <c r="F279" s="31">
        <v>3366128.12</v>
      </c>
      <c r="G279" s="31">
        <v>3366128.12</v>
      </c>
      <c r="H279" s="50"/>
      <c r="I279" s="50"/>
      <c r="J279" s="77"/>
      <c r="K279" s="50"/>
      <c r="L279" s="50"/>
    </row>
    <row r="280" spans="1:12" s="1" customFormat="1" ht="55.5" customHeight="1">
      <c r="A280" s="78"/>
      <c r="B280" s="62"/>
      <c r="C280" s="54"/>
      <c r="D280" s="54"/>
      <c r="E280" s="30" t="s">
        <v>25</v>
      </c>
      <c r="F280" s="31">
        <v>4050048.22</v>
      </c>
      <c r="G280" s="31">
        <v>4050048.22</v>
      </c>
      <c r="H280" s="54"/>
      <c r="I280" s="54"/>
      <c r="J280" s="78"/>
      <c r="K280" s="54"/>
      <c r="L280" s="54"/>
    </row>
    <row r="281" spans="1:12" s="1" customFormat="1" ht="17.25" customHeight="1">
      <c r="A281" s="40" t="s">
        <v>90</v>
      </c>
      <c r="B281" s="27" t="s">
        <v>451</v>
      </c>
      <c r="C281" s="28"/>
      <c r="D281" s="29"/>
      <c r="E281" s="30" t="s">
        <v>27</v>
      </c>
      <c r="F281" s="31">
        <f t="shared" ref="F281:G284" si="74">F285</f>
        <v>11339173.200000001</v>
      </c>
      <c r="G281" s="31">
        <f t="shared" si="74"/>
        <v>11338773.200000001</v>
      </c>
      <c r="H281" s="40" t="s">
        <v>26</v>
      </c>
      <c r="I281" s="40" t="s">
        <v>26</v>
      </c>
      <c r="J281" s="40" t="s">
        <v>86</v>
      </c>
      <c r="K281" s="40" t="s">
        <v>86</v>
      </c>
      <c r="L281" s="40" t="s">
        <v>86</v>
      </c>
    </row>
    <row r="282" spans="1:12" s="1" customFormat="1" ht="67.5" customHeight="1">
      <c r="A282" s="40"/>
      <c r="B282" s="33"/>
      <c r="C282" s="34"/>
      <c r="D282" s="35"/>
      <c r="E282" s="30" t="s">
        <v>28</v>
      </c>
      <c r="F282" s="31">
        <f t="shared" si="74"/>
        <v>5625200.8899999997</v>
      </c>
      <c r="G282" s="31">
        <f t="shared" si="74"/>
        <v>5624800.8899999997</v>
      </c>
      <c r="H282" s="40"/>
      <c r="I282" s="40"/>
      <c r="J282" s="40"/>
      <c r="K282" s="40"/>
      <c r="L282" s="40"/>
    </row>
    <row r="283" spans="1:12" s="1" customFormat="1" ht="56.25" customHeight="1">
      <c r="A283" s="40"/>
      <c r="B283" s="33"/>
      <c r="C283" s="34"/>
      <c r="D283" s="35"/>
      <c r="E283" s="30" t="s">
        <v>25</v>
      </c>
      <c r="F283" s="31">
        <f t="shared" si="74"/>
        <v>5589199.6900000004</v>
      </c>
      <c r="G283" s="31">
        <f t="shared" si="74"/>
        <v>5589199.6900000004</v>
      </c>
      <c r="H283" s="40"/>
      <c r="I283" s="40"/>
      <c r="J283" s="40"/>
      <c r="K283" s="40"/>
      <c r="L283" s="40"/>
    </row>
    <row r="284" spans="1:12" s="1" customFormat="1" ht="56.25" customHeight="1">
      <c r="A284" s="40"/>
      <c r="B284" s="36"/>
      <c r="C284" s="37"/>
      <c r="D284" s="38"/>
      <c r="E284" s="30" t="s">
        <v>14</v>
      </c>
      <c r="F284" s="31">
        <f t="shared" si="74"/>
        <v>124772.62</v>
      </c>
      <c r="G284" s="31">
        <f t="shared" si="74"/>
        <v>124772.62</v>
      </c>
      <c r="H284" s="40"/>
      <c r="I284" s="40"/>
      <c r="J284" s="40"/>
      <c r="K284" s="40"/>
      <c r="L284" s="40"/>
    </row>
    <row r="285" spans="1:12" s="1" customFormat="1" ht="21" customHeight="1">
      <c r="A285" s="40" t="s">
        <v>45</v>
      </c>
      <c r="B285" s="39" t="s">
        <v>339</v>
      </c>
      <c r="C285" s="40" t="s">
        <v>86</v>
      </c>
      <c r="D285" s="40" t="s">
        <v>511</v>
      </c>
      <c r="E285" s="30" t="s">
        <v>27</v>
      </c>
      <c r="F285" s="31">
        <f t="shared" ref="F285:G287" si="75">F289+F293+F296+F299+F303</f>
        <v>11339173.200000001</v>
      </c>
      <c r="G285" s="31">
        <f t="shared" si="75"/>
        <v>11338773.200000001</v>
      </c>
      <c r="H285" s="40" t="s">
        <v>26</v>
      </c>
      <c r="I285" s="40" t="s">
        <v>26</v>
      </c>
      <c r="J285" s="40" t="s">
        <v>86</v>
      </c>
      <c r="K285" s="40" t="s">
        <v>86</v>
      </c>
      <c r="L285" s="40" t="s">
        <v>86</v>
      </c>
    </row>
    <row r="286" spans="1:12" s="1" customFormat="1" ht="66.75" customHeight="1">
      <c r="A286" s="40"/>
      <c r="B286" s="39"/>
      <c r="C286" s="40"/>
      <c r="D286" s="40"/>
      <c r="E286" s="30" t="s">
        <v>28</v>
      </c>
      <c r="F286" s="31">
        <f t="shared" si="75"/>
        <v>5625200.8899999997</v>
      </c>
      <c r="G286" s="31">
        <f t="shared" si="75"/>
        <v>5624800.8899999997</v>
      </c>
      <c r="H286" s="40"/>
      <c r="I286" s="40"/>
      <c r="J286" s="40"/>
      <c r="K286" s="40"/>
      <c r="L286" s="40"/>
    </row>
    <row r="287" spans="1:12" s="1" customFormat="1" ht="48" customHeight="1">
      <c r="A287" s="40"/>
      <c r="B287" s="39"/>
      <c r="C287" s="40"/>
      <c r="D287" s="40"/>
      <c r="E287" s="30" t="s">
        <v>25</v>
      </c>
      <c r="F287" s="31">
        <f t="shared" si="75"/>
        <v>5589199.6900000004</v>
      </c>
      <c r="G287" s="31">
        <f t="shared" si="75"/>
        <v>5589199.6900000004</v>
      </c>
      <c r="H287" s="40"/>
      <c r="I287" s="40"/>
      <c r="J287" s="40"/>
      <c r="K287" s="40"/>
      <c r="L287" s="40"/>
    </row>
    <row r="288" spans="1:12" s="1" customFormat="1" ht="50.25" customHeight="1">
      <c r="A288" s="40"/>
      <c r="B288" s="39"/>
      <c r="C288" s="40"/>
      <c r="D288" s="40"/>
      <c r="E288" s="30" t="s">
        <v>14</v>
      </c>
      <c r="F288" s="31">
        <f>F292+F302</f>
        <v>124772.62</v>
      </c>
      <c r="G288" s="31">
        <f>G292+G302</f>
        <v>124772.62</v>
      </c>
      <c r="H288" s="40"/>
      <c r="I288" s="40"/>
      <c r="J288" s="40"/>
      <c r="K288" s="40"/>
      <c r="L288" s="40"/>
    </row>
    <row r="289" spans="1:12" s="1" customFormat="1" ht="23.25" customHeight="1">
      <c r="A289" s="32" t="s">
        <v>46</v>
      </c>
      <c r="B289" s="39" t="s">
        <v>1</v>
      </c>
      <c r="C289" s="40">
        <v>503</v>
      </c>
      <c r="D289" s="40" t="s">
        <v>512</v>
      </c>
      <c r="E289" s="30" t="s">
        <v>27</v>
      </c>
      <c r="F289" s="31">
        <f>SUM(F290:F292)</f>
        <v>2178954.4900000002</v>
      </c>
      <c r="G289" s="31">
        <f t="shared" ref="G289" si="76">SUM(G290:G292)</f>
        <v>2178554.4900000002</v>
      </c>
      <c r="H289" s="40" t="s">
        <v>119</v>
      </c>
      <c r="I289" s="40" t="s">
        <v>77</v>
      </c>
      <c r="J289" s="63" t="s">
        <v>118</v>
      </c>
      <c r="K289" s="40">
        <v>10845</v>
      </c>
      <c r="L289" s="40">
        <v>10845</v>
      </c>
    </row>
    <row r="290" spans="1:12" s="1" customFormat="1" ht="72.75" customHeight="1">
      <c r="A290" s="32"/>
      <c r="B290" s="39"/>
      <c r="C290" s="40"/>
      <c r="D290" s="40"/>
      <c r="E290" s="30" t="s">
        <v>28</v>
      </c>
      <c r="F290" s="31">
        <v>2178954.4900000002</v>
      </c>
      <c r="G290" s="31">
        <v>2178554.4900000002</v>
      </c>
      <c r="H290" s="40"/>
      <c r="I290" s="40"/>
      <c r="J290" s="63"/>
      <c r="K290" s="40"/>
      <c r="L290" s="40"/>
    </row>
    <row r="291" spans="1:12" s="1" customFormat="1" ht="60.6" customHeight="1">
      <c r="A291" s="32"/>
      <c r="B291" s="39"/>
      <c r="C291" s="40"/>
      <c r="D291" s="40"/>
      <c r="E291" s="30" t="s">
        <v>25</v>
      </c>
      <c r="F291" s="31">
        <v>0</v>
      </c>
      <c r="G291" s="31">
        <v>0</v>
      </c>
      <c r="H291" s="40"/>
      <c r="I291" s="40"/>
      <c r="J291" s="63"/>
      <c r="K291" s="40"/>
      <c r="L291" s="40"/>
    </row>
    <row r="292" spans="1:12" s="1" customFormat="1" ht="54" customHeight="1">
      <c r="A292" s="32"/>
      <c r="B292" s="39"/>
      <c r="C292" s="40"/>
      <c r="D292" s="40"/>
      <c r="E292" s="30" t="s">
        <v>14</v>
      </c>
      <c r="F292" s="31">
        <v>0</v>
      </c>
      <c r="G292" s="31">
        <v>0</v>
      </c>
      <c r="H292" s="40"/>
      <c r="I292" s="40"/>
      <c r="J292" s="63"/>
      <c r="K292" s="40"/>
      <c r="L292" s="40"/>
    </row>
    <row r="293" spans="1:12" s="1" customFormat="1" ht="21" customHeight="1">
      <c r="A293" s="32" t="s">
        <v>13</v>
      </c>
      <c r="B293" s="39" t="s">
        <v>81</v>
      </c>
      <c r="C293" s="40">
        <v>503</v>
      </c>
      <c r="D293" s="40" t="s">
        <v>513</v>
      </c>
      <c r="E293" s="30" t="s">
        <v>27</v>
      </c>
      <c r="F293" s="31">
        <f>SUM(F294:F295)</f>
        <v>149050.42000000001</v>
      </c>
      <c r="G293" s="31">
        <f t="shared" ref="G293" si="77">SUM(G294:G295)</f>
        <v>149050.42000000001</v>
      </c>
      <c r="H293" s="46" t="s">
        <v>78</v>
      </c>
      <c r="I293" s="46" t="s">
        <v>79</v>
      </c>
      <c r="J293" s="79" t="s">
        <v>118</v>
      </c>
      <c r="K293" s="46">
        <v>79.150000000000006</v>
      </c>
      <c r="L293" s="46">
        <v>79.150000000000006</v>
      </c>
    </row>
    <row r="294" spans="1:12" s="1" customFormat="1" ht="69" customHeight="1">
      <c r="A294" s="32"/>
      <c r="B294" s="39"/>
      <c r="C294" s="40"/>
      <c r="D294" s="40"/>
      <c r="E294" s="30" t="s">
        <v>28</v>
      </c>
      <c r="F294" s="31">
        <v>149050.42000000001</v>
      </c>
      <c r="G294" s="31">
        <v>149050.42000000001</v>
      </c>
      <c r="H294" s="50"/>
      <c r="I294" s="50"/>
      <c r="J294" s="80"/>
      <c r="K294" s="50"/>
      <c r="L294" s="50"/>
    </row>
    <row r="295" spans="1:12" s="1" customFormat="1" ht="54" customHeight="1">
      <c r="A295" s="32"/>
      <c r="B295" s="39"/>
      <c r="C295" s="40"/>
      <c r="D295" s="40"/>
      <c r="E295" s="30" t="s">
        <v>25</v>
      </c>
      <c r="F295" s="31">
        <v>0</v>
      </c>
      <c r="G295" s="31">
        <v>0</v>
      </c>
      <c r="H295" s="50"/>
      <c r="I295" s="50"/>
      <c r="J295" s="80"/>
      <c r="K295" s="50"/>
      <c r="L295" s="50"/>
    </row>
    <row r="296" spans="1:12" s="1" customFormat="1" ht="21" customHeight="1">
      <c r="A296" s="47" t="s">
        <v>15</v>
      </c>
      <c r="B296" s="60" t="s">
        <v>419</v>
      </c>
      <c r="C296" s="46">
        <v>503</v>
      </c>
      <c r="D296" s="46" t="s">
        <v>514</v>
      </c>
      <c r="E296" s="30" t="s">
        <v>27</v>
      </c>
      <c r="F296" s="31">
        <f>SUM(F297:F298)</f>
        <v>8869558.2400000002</v>
      </c>
      <c r="G296" s="31">
        <f t="shared" ref="G296" si="78">SUM(G297:G298)</f>
        <v>8869558.2400000002</v>
      </c>
      <c r="H296" s="50"/>
      <c r="I296" s="50"/>
      <c r="J296" s="80"/>
      <c r="K296" s="50"/>
      <c r="L296" s="50"/>
    </row>
    <row r="297" spans="1:12" s="1" customFormat="1" ht="71.25" customHeight="1">
      <c r="A297" s="51"/>
      <c r="B297" s="61"/>
      <c r="C297" s="50"/>
      <c r="D297" s="50"/>
      <c r="E297" s="30" t="s">
        <v>28</v>
      </c>
      <c r="F297" s="31">
        <v>3295779.88</v>
      </c>
      <c r="G297" s="31">
        <v>3295779.88</v>
      </c>
      <c r="H297" s="50"/>
      <c r="I297" s="50"/>
      <c r="J297" s="80"/>
      <c r="K297" s="50"/>
      <c r="L297" s="50"/>
    </row>
    <row r="298" spans="1:12" s="1" customFormat="1" ht="54" customHeight="1">
      <c r="A298" s="55"/>
      <c r="B298" s="62"/>
      <c r="C298" s="54"/>
      <c r="D298" s="54"/>
      <c r="E298" s="30" t="s">
        <v>25</v>
      </c>
      <c r="F298" s="31">
        <v>5573778.3600000003</v>
      </c>
      <c r="G298" s="31">
        <v>5573778.3600000003</v>
      </c>
      <c r="H298" s="54"/>
      <c r="I298" s="54"/>
      <c r="J298" s="81"/>
      <c r="K298" s="54"/>
      <c r="L298" s="54"/>
    </row>
    <row r="299" spans="1:12" s="1" customFormat="1" ht="20.25" customHeight="1">
      <c r="A299" s="32" t="s">
        <v>16</v>
      </c>
      <c r="B299" s="39" t="s">
        <v>420</v>
      </c>
      <c r="C299" s="40">
        <v>503</v>
      </c>
      <c r="D299" s="40" t="s">
        <v>515</v>
      </c>
      <c r="E299" s="30" t="s">
        <v>27</v>
      </c>
      <c r="F299" s="31">
        <f>SUM(F300:F302)</f>
        <v>141610.04999999999</v>
      </c>
      <c r="G299" s="31">
        <f t="shared" ref="G299" si="79">SUM(G300:G302)</f>
        <v>141610.04999999999</v>
      </c>
      <c r="H299" s="40" t="s">
        <v>103</v>
      </c>
      <c r="I299" s="40" t="s">
        <v>72</v>
      </c>
      <c r="J299" s="63" t="s">
        <v>118</v>
      </c>
      <c r="K299" s="40">
        <v>6.5</v>
      </c>
      <c r="L299" s="40">
        <v>6.5</v>
      </c>
    </row>
    <row r="300" spans="1:12" s="1" customFormat="1" ht="71.25" customHeight="1">
      <c r="A300" s="32"/>
      <c r="B300" s="39"/>
      <c r="C300" s="40"/>
      <c r="D300" s="40"/>
      <c r="E300" s="30" t="s">
        <v>28</v>
      </c>
      <c r="F300" s="31">
        <v>1416.1</v>
      </c>
      <c r="G300" s="31">
        <v>1416.1</v>
      </c>
      <c r="H300" s="40"/>
      <c r="I300" s="40"/>
      <c r="J300" s="63"/>
      <c r="K300" s="40"/>
      <c r="L300" s="40"/>
    </row>
    <row r="301" spans="1:12" s="1" customFormat="1" ht="54" customHeight="1">
      <c r="A301" s="32"/>
      <c r="B301" s="39"/>
      <c r="C301" s="40"/>
      <c r="D301" s="40"/>
      <c r="E301" s="30" t="s">
        <v>25</v>
      </c>
      <c r="F301" s="31">
        <v>15421.33</v>
      </c>
      <c r="G301" s="31">
        <v>15421.33</v>
      </c>
      <c r="H301" s="40"/>
      <c r="I301" s="40"/>
      <c r="J301" s="63"/>
      <c r="K301" s="40"/>
      <c r="L301" s="40"/>
    </row>
    <row r="302" spans="1:12" s="1" customFormat="1" ht="54" customHeight="1">
      <c r="A302" s="32"/>
      <c r="B302" s="39"/>
      <c r="C302" s="40"/>
      <c r="D302" s="40"/>
      <c r="E302" s="30" t="s">
        <v>14</v>
      </c>
      <c r="F302" s="31">
        <v>124772.62</v>
      </c>
      <c r="G302" s="31">
        <v>124772.62</v>
      </c>
      <c r="H302" s="40"/>
      <c r="I302" s="40"/>
      <c r="J302" s="63"/>
      <c r="K302" s="40"/>
      <c r="L302" s="40"/>
    </row>
    <row r="303" spans="1:12" s="1" customFormat="1" ht="20.25" customHeight="1">
      <c r="A303" s="32" t="s">
        <v>17</v>
      </c>
      <c r="B303" s="39" t="s">
        <v>421</v>
      </c>
      <c r="C303" s="40" t="s">
        <v>86</v>
      </c>
      <c r="D303" s="40" t="s">
        <v>86</v>
      </c>
      <c r="E303" s="30" t="s">
        <v>27</v>
      </c>
      <c r="F303" s="31">
        <f>SUM(F304:F305)</f>
        <v>0</v>
      </c>
      <c r="G303" s="31">
        <f t="shared" ref="G303" si="80">SUM(G304:G305)</f>
        <v>0</v>
      </c>
      <c r="H303" s="40" t="s">
        <v>120</v>
      </c>
      <c r="I303" s="40" t="s">
        <v>79</v>
      </c>
      <c r="J303" s="63" t="s">
        <v>118</v>
      </c>
      <c r="K303" s="40">
        <v>100</v>
      </c>
      <c r="L303" s="40">
        <v>100</v>
      </c>
    </row>
    <row r="304" spans="1:12" s="1" customFormat="1" ht="66.75" customHeight="1">
      <c r="A304" s="32"/>
      <c r="B304" s="39"/>
      <c r="C304" s="40"/>
      <c r="D304" s="40"/>
      <c r="E304" s="30" t="s">
        <v>28</v>
      </c>
      <c r="F304" s="31">
        <v>0</v>
      </c>
      <c r="G304" s="31">
        <v>0</v>
      </c>
      <c r="H304" s="40"/>
      <c r="I304" s="40"/>
      <c r="J304" s="63"/>
      <c r="K304" s="40"/>
      <c r="L304" s="40"/>
    </row>
    <row r="305" spans="1:12" s="1" customFormat="1" ht="54" customHeight="1">
      <c r="A305" s="32"/>
      <c r="B305" s="39"/>
      <c r="C305" s="40"/>
      <c r="D305" s="40"/>
      <c r="E305" s="30" t="s">
        <v>25</v>
      </c>
      <c r="F305" s="31">
        <v>0</v>
      </c>
      <c r="G305" s="31">
        <v>0</v>
      </c>
      <c r="H305" s="40"/>
      <c r="I305" s="40"/>
      <c r="J305" s="63"/>
      <c r="K305" s="40"/>
      <c r="L305" s="40"/>
    </row>
    <row r="306" spans="1:12" s="1" customFormat="1" ht="17.25" customHeight="1">
      <c r="A306" s="32" t="s">
        <v>121</v>
      </c>
      <c r="B306" s="27" t="s">
        <v>340</v>
      </c>
      <c r="C306" s="28"/>
      <c r="D306" s="29"/>
      <c r="E306" s="30" t="s">
        <v>27</v>
      </c>
      <c r="F306" s="31">
        <f t="shared" ref="F306:G309" si="81">F310</f>
        <v>11434427.82</v>
      </c>
      <c r="G306" s="31">
        <f t="shared" si="81"/>
        <v>11380042.810000001</v>
      </c>
      <c r="H306" s="40" t="s">
        <v>26</v>
      </c>
      <c r="I306" s="40" t="s">
        <v>26</v>
      </c>
      <c r="J306" s="40" t="s">
        <v>86</v>
      </c>
      <c r="K306" s="40" t="s">
        <v>86</v>
      </c>
      <c r="L306" s="40" t="s">
        <v>86</v>
      </c>
    </row>
    <row r="307" spans="1:12" s="1" customFormat="1" ht="69.75" customHeight="1">
      <c r="A307" s="32"/>
      <c r="B307" s="33"/>
      <c r="C307" s="34"/>
      <c r="D307" s="35"/>
      <c r="E307" s="30" t="s">
        <v>28</v>
      </c>
      <c r="F307" s="31">
        <f t="shared" si="81"/>
        <v>9415832.8200000003</v>
      </c>
      <c r="G307" s="31">
        <f t="shared" si="81"/>
        <v>9361447.8100000005</v>
      </c>
      <c r="H307" s="40"/>
      <c r="I307" s="40"/>
      <c r="J307" s="40"/>
      <c r="K307" s="40"/>
      <c r="L307" s="40"/>
    </row>
    <row r="308" spans="1:12" s="1" customFormat="1" ht="60.6" customHeight="1">
      <c r="A308" s="32"/>
      <c r="B308" s="33"/>
      <c r="C308" s="34"/>
      <c r="D308" s="35"/>
      <c r="E308" s="30" t="s">
        <v>25</v>
      </c>
      <c r="F308" s="31">
        <f t="shared" si="81"/>
        <v>2018595</v>
      </c>
      <c r="G308" s="31">
        <f t="shared" si="81"/>
        <v>2018595</v>
      </c>
      <c r="H308" s="40"/>
      <c r="I308" s="40"/>
      <c r="J308" s="40"/>
      <c r="K308" s="40"/>
      <c r="L308" s="40"/>
    </row>
    <row r="309" spans="1:12" s="1" customFormat="1" ht="60.6" customHeight="1">
      <c r="A309" s="32"/>
      <c r="B309" s="36"/>
      <c r="C309" s="37"/>
      <c r="D309" s="38"/>
      <c r="E309" s="30" t="s">
        <v>14</v>
      </c>
      <c r="F309" s="31">
        <f t="shared" si="81"/>
        <v>0</v>
      </c>
      <c r="G309" s="31">
        <f t="shared" si="81"/>
        <v>0</v>
      </c>
      <c r="H309" s="40"/>
      <c r="I309" s="40"/>
      <c r="J309" s="40"/>
      <c r="K309" s="40"/>
      <c r="L309" s="40"/>
    </row>
    <row r="310" spans="1:12" s="1" customFormat="1" ht="21" customHeight="1">
      <c r="A310" s="40" t="s">
        <v>47</v>
      </c>
      <c r="B310" s="39" t="s">
        <v>341</v>
      </c>
      <c r="C310" s="40" t="s">
        <v>86</v>
      </c>
      <c r="D310" s="40" t="s">
        <v>516</v>
      </c>
      <c r="E310" s="30" t="s">
        <v>27</v>
      </c>
      <c r="F310" s="31">
        <f t="shared" ref="F310:G312" si="82">F314+F317+F320+F323+F326</f>
        <v>11434427.82</v>
      </c>
      <c r="G310" s="31">
        <f t="shared" si="82"/>
        <v>11380042.810000001</v>
      </c>
      <c r="H310" s="40" t="s">
        <v>26</v>
      </c>
      <c r="I310" s="40" t="s">
        <v>26</v>
      </c>
      <c r="J310" s="40" t="s">
        <v>86</v>
      </c>
      <c r="K310" s="40" t="s">
        <v>86</v>
      </c>
      <c r="L310" s="40" t="s">
        <v>86</v>
      </c>
    </row>
    <row r="311" spans="1:12" s="1" customFormat="1" ht="66" customHeight="1">
      <c r="A311" s="40"/>
      <c r="B311" s="39"/>
      <c r="C311" s="40"/>
      <c r="D311" s="40"/>
      <c r="E311" s="30" t="s">
        <v>28</v>
      </c>
      <c r="F311" s="31">
        <f t="shared" si="82"/>
        <v>9415832.8200000003</v>
      </c>
      <c r="G311" s="31">
        <f t="shared" si="82"/>
        <v>9361447.8100000005</v>
      </c>
      <c r="H311" s="40"/>
      <c r="I311" s="40"/>
      <c r="J311" s="40"/>
      <c r="K311" s="40"/>
      <c r="L311" s="40"/>
    </row>
    <row r="312" spans="1:12" s="1" customFormat="1" ht="56.25" customHeight="1">
      <c r="A312" s="40"/>
      <c r="B312" s="39"/>
      <c r="C312" s="40"/>
      <c r="D312" s="40"/>
      <c r="E312" s="30" t="s">
        <v>25</v>
      </c>
      <c r="F312" s="31">
        <f t="shared" si="82"/>
        <v>2018595</v>
      </c>
      <c r="G312" s="31">
        <f t="shared" si="82"/>
        <v>2018595</v>
      </c>
      <c r="H312" s="40"/>
      <c r="I312" s="40"/>
      <c r="J312" s="40"/>
      <c r="K312" s="40"/>
      <c r="L312" s="40"/>
    </row>
    <row r="313" spans="1:12" s="1" customFormat="1" ht="56.25" customHeight="1">
      <c r="A313" s="40"/>
      <c r="B313" s="39"/>
      <c r="C313" s="40"/>
      <c r="D313" s="40"/>
      <c r="E313" s="30" t="s">
        <v>14</v>
      </c>
      <c r="F313" s="31">
        <f>F329</f>
        <v>0</v>
      </c>
      <c r="G313" s="31">
        <f>G329</f>
        <v>0</v>
      </c>
      <c r="H313" s="40"/>
      <c r="I313" s="40"/>
      <c r="J313" s="40"/>
      <c r="K313" s="40"/>
      <c r="L313" s="40"/>
    </row>
    <row r="314" spans="1:12" s="1" customFormat="1" ht="19.5" customHeight="1">
      <c r="A314" s="32" t="s">
        <v>48</v>
      </c>
      <c r="B314" s="41" t="s">
        <v>2</v>
      </c>
      <c r="C314" s="40">
        <v>503</v>
      </c>
      <c r="D314" s="40" t="s">
        <v>517</v>
      </c>
      <c r="E314" s="30" t="s">
        <v>27</v>
      </c>
      <c r="F314" s="31">
        <f>SUM(F315:F316)</f>
        <v>4733281.08</v>
      </c>
      <c r="G314" s="31">
        <f t="shared" ref="G314" si="83">SUM(G315:G316)</f>
        <v>4678896.07</v>
      </c>
      <c r="H314" s="40" t="s">
        <v>122</v>
      </c>
      <c r="I314" s="40" t="s">
        <v>77</v>
      </c>
      <c r="J314" s="63" t="s">
        <v>118</v>
      </c>
      <c r="K314" s="40">
        <v>146</v>
      </c>
      <c r="L314" s="40">
        <v>146</v>
      </c>
    </row>
    <row r="315" spans="1:12" s="1" customFormat="1" ht="76.5" customHeight="1">
      <c r="A315" s="32"/>
      <c r="B315" s="41"/>
      <c r="C315" s="40"/>
      <c r="D315" s="40"/>
      <c r="E315" s="30" t="s">
        <v>28</v>
      </c>
      <c r="F315" s="31">
        <v>4733281.08</v>
      </c>
      <c r="G315" s="31">
        <v>4678896.07</v>
      </c>
      <c r="H315" s="40"/>
      <c r="I315" s="40"/>
      <c r="J315" s="63"/>
      <c r="K315" s="40"/>
      <c r="L315" s="40"/>
    </row>
    <row r="316" spans="1:12" s="1" customFormat="1" ht="48.75" customHeight="1">
      <c r="A316" s="32"/>
      <c r="B316" s="41"/>
      <c r="C316" s="40"/>
      <c r="D316" s="40"/>
      <c r="E316" s="30" t="s">
        <v>25</v>
      </c>
      <c r="F316" s="31">
        <v>0</v>
      </c>
      <c r="G316" s="31">
        <v>0</v>
      </c>
      <c r="H316" s="40"/>
      <c r="I316" s="40"/>
      <c r="J316" s="63"/>
      <c r="K316" s="40"/>
      <c r="L316" s="40"/>
    </row>
    <row r="317" spans="1:12" s="1" customFormat="1" ht="17.25" customHeight="1">
      <c r="A317" s="32" t="s">
        <v>99</v>
      </c>
      <c r="B317" s="39" t="s">
        <v>81</v>
      </c>
      <c r="C317" s="40">
        <v>503</v>
      </c>
      <c r="D317" s="40" t="s">
        <v>518</v>
      </c>
      <c r="E317" s="30" t="s">
        <v>27</v>
      </c>
      <c r="F317" s="31">
        <f>SUM(F318:F319)</f>
        <v>2058352.74</v>
      </c>
      <c r="G317" s="31">
        <f t="shared" ref="G317" si="84">SUM(G318:G319)</f>
        <v>2058352.74</v>
      </c>
      <c r="H317" s="46" t="s">
        <v>387</v>
      </c>
      <c r="I317" s="46" t="s">
        <v>79</v>
      </c>
      <c r="J317" s="76" t="s">
        <v>118</v>
      </c>
      <c r="K317" s="46">
        <v>100</v>
      </c>
      <c r="L317" s="46">
        <v>100</v>
      </c>
    </row>
    <row r="318" spans="1:12" s="1" customFormat="1" ht="69" customHeight="1">
      <c r="A318" s="32"/>
      <c r="B318" s="39"/>
      <c r="C318" s="40"/>
      <c r="D318" s="40"/>
      <c r="E318" s="30" t="s">
        <v>28</v>
      </c>
      <c r="F318" s="31">
        <v>2058352.74</v>
      </c>
      <c r="G318" s="31">
        <v>2058352.74</v>
      </c>
      <c r="H318" s="54"/>
      <c r="I318" s="54"/>
      <c r="J318" s="78"/>
      <c r="K318" s="54"/>
      <c r="L318" s="54"/>
    </row>
    <row r="319" spans="1:12" s="1" customFormat="1" ht="51.75" customHeight="1">
      <c r="A319" s="32"/>
      <c r="B319" s="39"/>
      <c r="C319" s="40"/>
      <c r="D319" s="40"/>
      <c r="E319" s="30" t="s">
        <v>25</v>
      </c>
      <c r="F319" s="31">
        <v>0</v>
      </c>
      <c r="G319" s="31">
        <v>0</v>
      </c>
      <c r="H319" s="46" t="s">
        <v>80</v>
      </c>
      <c r="I319" s="46" t="s">
        <v>79</v>
      </c>
      <c r="J319" s="76" t="s">
        <v>118</v>
      </c>
      <c r="K319" s="46">
        <v>95.88</v>
      </c>
      <c r="L319" s="46">
        <v>95.88</v>
      </c>
    </row>
    <row r="320" spans="1:12" s="1" customFormat="1" ht="19.5" customHeight="1">
      <c r="A320" s="47" t="s">
        <v>104</v>
      </c>
      <c r="B320" s="60" t="s">
        <v>419</v>
      </c>
      <c r="C320" s="46">
        <v>503</v>
      </c>
      <c r="D320" s="46" t="s">
        <v>519</v>
      </c>
      <c r="E320" s="30" t="s">
        <v>27</v>
      </c>
      <c r="F320" s="31">
        <f>SUM(F321:F322)</f>
        <v>4073083</v>
      </c>
      <c r="G320" s="31">
        <f t="shared" ref="G320" si="85">SUM(G321:G322)</f>
        <v>4073083</v>
      </c>
      <c r="H320" s="50"/>
      <c r="I320" s="50"/>
      <c r="J320" s="77"/>
      <c r="K320" s="50"/>
      <c r="L320" s="50"/>
    </row>
    <row r="321" spans="1:12" s="1" customFormat="1" ht="69.75" customHeight="1">
      <c r="A321" s="51"/>
      <c r="B321" s="61"/>
      <c r="C321" s="50"/>
      <c r="D321" s="50"/>
      <c r="E321" s="30" t="s">
        <v>28</v>
      </c>
      <c r="F321" s="31">
        <v>2618502</v>
      </c>
      <c r="G321" s="31">
        <v>2618502</v>
      </c>
      <c r="H321" s="50"/>
      <c r="I321" s="50"/>
      <c r="J321" s="77"/>
      <c r="K321" s="50"/>
      <c r="L321" s="50"/>
    </row>
    <row r="322" spans="1:12" s="1" customFormat="1" ht="59.25" customHeight="1">
      <c r="A322" s="55"/>
      <c r="B322" s="62"/>
      <c r="C322" s="54"/>
      <c r="D322" s="54"/>
      <c r="E322" s="30" t="s">
        <v>25</v>
      </c>
      <c r="F322" s="31">
        <v>1454581</v>
      </c>
      <c r="G322" s="31">
        <v>1454581</v>
      </c>
      <c r="H322" s="54"/>
      <c r="I322" s="54"/>
      <c r="J322" s="78"/>
      <c r="K322" s="54"/>
      <c r="L322" s="54"/>
    </row>
    <row r="323" spans="1:12" s="1" customFormat="1" ht="18.75" customHeight="1">
      <c r="A323" s="32" t="s">
        <v>116</v>
      </c>
      <c r="B323" s="39" t="s">
        <v>422</v>
      </c>
      <c r="C323" s="40">
        <v>503</v>
      </c>
      <c r="D323" s="40" t="s">
        <v>520</v>
      </c>
      <c r="E323" s="30" t="s">
        <v>27</v>
      </c>
      <c r="F323" s="31">
        <f>SUM(F324:F325)</f>
        <v>569711</v>
      </c>
      <c r="G323" s="31">
        <f t="shared" ref="G323" si="86">SUM(G324:G325)</f>
        <v>569711</v>
      </c>
      <c r="H323" s="46" t="s">
        <v>387</v>
      </c>
      <c r="I323" s="46" t="s">
        <v>79</v>
      </c>
      <c r="J323" s="76" t="s">
        <v>118</v>
      </c>
      <c r="K323" s="46">
        <v>100</v>
      </c>
      <c r="L323" s="46">
        <v>100</v>
      </c>
    </row>
    <row r="324" spans="1:12" s="1" customFormat="1" ht="65.25" customHeight="1">
      <c r="A324" s="32"/>
      <c r="B324" s="39"/>
      <c r="C324" s="40"/>
      <c r="D324" s="40"/>
      <c r="E324" s="30" t="s">
        <v>28</v>
      </c>
      <c r="F324" s="31">
        <v>5697</v>
      </c>
      <c r="G324" s="31">
        <v>5697</v>
      </c>
      <c r="H324" s="50"/>
      <c r="I324" s="50"/>
      <c r="J324" s="77"/>
      <c r="K324" s="50"/>
      <c r="L324" s="50"/>
    </row>
    <row r="325" spans="1:12" s="1" customFormat="1" ht="56.25" customHeight="1">
      <c r="A325" s="32"/>
      <c r="B325" s="39"/>
      <c r="C325" s="40"/>
      <c r="D325" s="40"/>
      <c r="E325" s="30" t="s">
        <v>25</v>
      </c>
      <c r="F325" s="31">
        <v>564014</v>
      </c>
      <c r="G325" s="31">
        <v>564014</v>
      </c>
      <c r="H325" s="54"/>
      <c r="I325" s="54"/>
      <c r="J325" s="78"/>
      <c r="K325" s="54"/>
      <c r="L325" s="54"/>
    </row>
    <row r="326" spans="1:12" s="1" customFormat="1" ht="20.25" customHeight="1">
      <c r="A326" s="32" t="s">
        <v>110</v>
      </c>
      <c r="B326" s="39" t="s">
        <v>423</v>
      </c>
      <c r="C326" s="40" t="s">
        <v>86</v>
      </c>
      <c r="D326" s="40" t="s">
        <v>86</v>
      </c>
      <c r="E326" s="30" t="s">
        <v>27</v>
      </c>
      <c r="F326" s="31">
        <f>SUM(F327:F329)</f>
        <v>0</v>
      </c>
      <c r="G326" s="31">
        <f t="shared" ref="G326" si="87">SUM(G327:G329)</f>
        <v>0</v>
      </c>
      <c r="H326" s="56" t="s">
        <v>123</v>
      </c>
      <c r="I326" s="40" t="s">
        <v>72</v>
      </c>
      <c r="J326" s="63" t="s">
        <v>118</v>
      </c>
      <c r="K326" s="40">
        <v>0</v>
      </c>
      <c r="L326" s="40">
        <v>0</v>
      </c>
    </row>
    <row r="327" spans="1:12" s="1" customFormat="1" ht="67.5" customHeight="1">
      <c r="A327" s="32"/>
      <c r="B327" s="39"/>
      <c r="C327" s="40"/>
      <c r="D327" s="40"/>
      <c r="E327" s="30" t="s">
        <v>28</v>
      </c>
      <c r="F327" s="31">
        <v>0</v>
      </c>
      <c r="G327" s="31">
        <v>0</v>
      </c>
      <c r="H327" s="56"/>
      <c r="I327" s="40"/>
      <c r="J327" s="63"/>
      <c r="K327" s="40"/>
      <c r="L327" s="40"/>
    </row>
    <row r="328" spans="1:12" s="1" customFormat="1" ht="48.75" customHeight="1">
      <c r="A328" s="32"/>
      <c r="B328" s="39"/>
      <c r="C328" s="40"/>
      <c r="D328" s="40"/>
      <c r="E328" s="30" t="s">
        <v>25</v>
      </c>
      <c r="F328" s="31">
        <v>0</v>
      </c>
      <c r="G328" s="31">
        <v>0</v>
      </c>
      <c r="H328" s="56"/>
      <c r="I328" s="40"/>
      <c r="J328" s="63"/>
      <c r="K328" s="40"/>
      <c r="L328" s="40"/>
    </row>
    <row r="329" spans="1:12" s="1" customFormat="1" ht="52.5" customHeight="1">
      <c r="A329" s="32"/>
      <c r="B329" s="39"/>
      <c r="C329" s="40"/>
      <c r="D329" s="40"/>
      <c r="E329" s="30" t="s">
        <v>14</v>
      </c>
      <c r="F329" s="31">
        <v>0</v>
      </c>
      <c r="G329" s="31">
        <v>0</v>
      </c>
      <c r="H329" s="56"/>
      <c r="I329" s="40"/>
      <c r="J329" s="63"/>
      <c r="K329" s="40"/>
      <c r="L329" s="40"/>
    </row>
    <row r="330" spans="1:12" s="1" customFormat="1" ht="19.5" customHeight="1">
      <c r="A330" s="32" t="s">
        <v>124</v>
      </c>
      <c r="B330" s="27" t="s">
        <v>342</v>
      </c>
      <c r="C330" s="28"/>
      <c r="D330" s="29"/>
      <c r="E330" s="30" t="s">
        <v>27</v>
      </c>
      <c r="F330" s="31">
        <f t="shared" ref="F330:G333" si="88">F334</f>
        <v>4194671.0199999996</v>
      </c>
      <c r="G330" s="31">
        <f t="shared" si="88"/>
        <v>4190018.32</v>
      </c>
      <c r="H330" s="40" t="s">
        <v>26</v>
      </c>
      <c r="I330" s="40" t="s">
        <v>26</v>
      </c>
      <c r="J330" s="40" t="s">
        <v>86</v>
      </c>
      <c r="K330" s="40" t="s">
        <v>86</v>
      </c>
      <c r="L330" s="40" t="s">
        <v>86</v>
      </c>
    </row>
    <row r="331" spans="1:12" s="1" customFormat="1" ht="67.5" customHeight="1">
      <c r="A331" s="32"/>
      <c r="B331" s="33"/>
      <c r="C331" s="34"/>
      <c r="D331" s="35"/>
      <c r="E331" s="30" t="s">
        <v>28</v>
      </c>
      <c r="F331" s="31">
        <f t="shared" si="88"/>
        <v>2188137.6</v>
      </c>
      <c r="G331" s="31">
        <f t="shared" si="88"/>
        <v>2183484.9</v>
      </c>
      <c r="H331" s="40"/>
      <c r="I331" s="40"/>
      <c r="J331" s="40"/>
      <c r="K331" s="40"/>
      <c r="L331" s="40"/>
    </row>
    <row r="332" spans="1:12" s="1" customFormat="1" ht="48.75" customHeight="1">
      <c r="A332" s="32"/>
      <c r="B332" s="33"/>
      <c r="C332" s="34"/>
      <c r="D332" s="35"/>
      <c r="E332" s="30" t="s">
        <v>25</v>
      </c>
      <c r="F332" s="31">
        <f t="shared" si="88"/>
        <v>2006533.42</v>
      </c>
      <c r="G332" s="31">
        <f t="shared" si="88"/>
        <v>2006533.42</v>
      </c>
      <c r="H332" s="40"/>
      <c r="I332" s="40"/>
      <c r="J332" s="40"/>
      <c r="K332" s="40"/>
      <c r="L332" s="40"/>
    </row>
    <row r="333" spans="1:12" s="1" customFormat="1" ht="48.75" customHeight="1">
      <c r="A333" s="32"/>
      <c r="B333" s="36"/>
      <c r="C333" s="37"/>
      <c r="D333" s="38"/>
      <c r="E333" s="30" t="s">
        <v>14</v>
      </c>
      <c r="F333" s="31">
        <f t="shared" si="88"/>
        <v>0</v>
      </c>
      <c r="G333" s="31">
        <f t="shared" si="88"/>
        <v>0</v>
      </c>
      <c r="H333" s="40"/>
      <c r="I333" s="40"/>
      <c r="J333" s="40"/>
      <c r="K333" s="40"/>
      <c r="L333" s="40"/>
    </row>
    <row r="334" spans="1:12" s="1" customFormat="1" ht="18.75" customHeight="1">
      <c r="A334" s="40" t="s">
        <v>49</v>
      </c>
      <c r="B334" s="39" t="s">
        <v>343</v>
      </c>
      <c r="C334" s="40" t="s">
        <v>86</v>
      </c>
      <c r="D334" s="40" t="s">
        <v>521</v>
      </c>
      <c r="E334" s="30" t="s">
        <v>27</v>
      </c>
      <c r="F334" s="31">
        <f t="shared" ref="F334:G336" si="89">F338+F342+F346+F350</f>
        <v>4194671.0199999996</v>
      </c>
      <c r="G334" s="31">
        <f t="shared" si="89"/>
        <v>4190018.32</v>
      </c>
      <c r="H334" s="40" t="s">
        <v>26</v>
      </c>
      <c r="I334" s="40" t="s">
        <v>26</v>
      </c>
      <c r="J334" s="40" t="s">
        <v>86</v>
      </c>
      <c r="K334" s="40" t="s">
        <v>86</v>
      </c>
      <c r="L334" s="40" t="s">
        <v>86</v>
      </c>
    </row>
    <row r="335" spans="1:12" s="1" customFormat="1" ht="68.25" customHeight="1">
      <c r="A335" s="40"/>
      <c r="B335" s="39"/>
      <c r="C335" s="40"/>
      <c r="D335" s="40"/>
      <c r="E335" s="30" t="s">
        <v>28</v>
      </c>
      <c r="F335" s="31">
        <f t="shared" si="89"/>
        <v>2188137.6</v>
      </c>
      <c r="G335" s="31">
        <f t="shared" si="89"/>
        <v>2183484.9</v>
      </c>
      <c r="H335" s="40"/>
      <c r="I335" s="40"/>
      <c r="J335" s="40"/>
      <c r="K335" s="40"/>
      <c r="L335" s="40"/>
    </row>
    <row r="336" spans="1:12" s="1" customFormat="1" ht="51" customHeight="1">
      <c r="A336" s="40"/>
      <c r="B336" s="39"/>
      <c r="C336" s="40"/>
      <c r="D336" s="40"/>
      <c r="E336" s="30" t="s">
        <v>25</v>
      </c>
      <c r="F336" s="31">
        <f t="shared" si="89"/>
        <v>2006533.42</v>
      </c>
      <c r="G336" s="31">
        <f t="shared" si="89"/>
        <v>2006533.42</v>
      </c>
      <c r="H336" s="40"/>
      <c r="I336" s="40"/>
      <c r="J336" s="40"/>
      <c r="K336" s="40"/>
      <c r="L336" s="40"/>
    </row>
    <row r="337" spans="1:12" s="1" customFormat="1" ht="51" customHeight="1">
      <c r="A337" s="40"/>
      <c r="B337" s="39"/>
      <c r="C337" s="40"/>
      <c r="D337" s="40"/>
      <c r="E337" s="30" t="s">
        <v>14</v>
      </c>
      <c r="F337" s="31">
        <f>F341+F345+F349</f>
        <v>0</v>
      </c>
      <c r="G337" s="31">
        <f>G341+G345+G349</f>
        <v>0</v>
      </c>
      <c r="H337" s="40"/>
      <c r="I337" s="40"/>
      <c r="J337" s="40"/>
      <c r="K337" s="40"/>
      <c r="L337" s="40"/>
    </row>
    <row r="338" spans="1:12" s="1" customFormat="1" ht="20.25" customHeight="1">
      <c r="A338" s="32" t="s">
        <v>50</v>
      </c>
      <c r="B338" s="39" t="s">
        <v>3</v>
      </c>
      <c r="C338" s="40">
        <v>503</v>
      </c>
      <c r="D338" s="40" t="s">
        <v>522</v>
      </c>
      <c r="E338" s="30" t="s">
        <v>27</v>
      </c>
      <c r="F338" s="31">
        <f>SUM(F339:F341)</f>
        <v>705652.6</v>
      </c>
      <c r="G338" s="31">
        <f t="shared" ref="G338" si="90">SUM(G339:G341)</f>
        <v>700999.9</v>
      </c>
      <c r="H338" s="40" t="s">
        <v>125</v>
      </c>
      <c r="I338" s="40" t="s">
        <v>72</v>
      </c>
      <c r="J338" s="63" t="s">
        <v>118</v>
      </c>
      <c r="K338" s="40">
        <v>1018</v>
      </c>
      <c r="L338" s="40">
        <v>1018</v>
      </c>
    </row>
    <row r="339" spans="1:12" s="1" customFormat="1" ht="66" customHeight="1">
      <c r="A339" s="32"/>
      <c r="B339" s="39"/>
      <c r="C339" s="40"/>
      <c r="D339" s="40"/>
      <c r="E339" s="30" t="s">
        <v>28</v>
      </c>
      <c r="F339" s="31">
        <v>705652.6</v>
      </c>
      <c r="G339" s="31">
        <v>700999.9</v>
      </c>
      <c r="H339" s="40"/>
      <c r="I339" s="40"/>
      <c r="J339" s="63"/>
      <c r="K339" s="40"/>
      <c r="L339" s="40"/>
    </row>
    <row r="340" spans="1:12" s="1" customFormat="1" ht="48.75" customHeight="1">
      <c r="A340" s="32"/>
      <c r="B340" s="39"/>
      <c r="C340" s="40"/>
      <c r="D340" s="40"/>
      <c r="E340" s="30" t="s">
        <v>25</v>
      </c>
      <c r="F340" s="31">
        <v>0</v>
      </c>
      <c r="G340" s="31">
        <v>0</v>
      </c>
      <c r="H340" s="40"/>
      <c r="I340" s="40"/>
      <c r="J340" s="63"/>
      <c r="K340" s="40"/>
      <c r="L340" s="40"/>
    </row>
    <row r="341" spans="1:12" s="1" customFormat="1" ht="52.5" customHeight="1">
      <c r="A341" s="32"/>
      <c r="B341" s="39"/>
      <c r="C341" s="40"/>
      <c r="D341" s="40"/>
      <c r="E341" s="30" t="s">
        <v>14</v>
      </c>
      <c r="F341" s="31">
        <v>0</v>
      </c>
      <c r="G341" s="31">
        <v>0</v>
      </c>
      <c r="H341" s="40"/>
      <c r="I341" s="40"/>
      <c r="J341" s="63"/>
      <c r="K341" s="40"/>
      <c r="L341" s="40"/>
    </row>
    <row r="342" spans="1:12" s="1" customFormat="1" ht="18.75" customHeight="1">
      <c r="A342" s="32" t="s">
        <v>82</v>
      </c>
      <c r="B342" s="41" t="s">
        <v>81</v>
      </c>
      <c r="C342" s="40">
        <v>503</v>
      </c>
      <c r="D342" s="40" t="s">
        <v>523</v>
      </c>
      <c r="E342" s="30" t="s">
        <v>27</v>
      </c>
      <c r="F342" s="31">
        <f>SUM(F343:F345)</f>
        <v>4593</v>
      </c>
      <c r="G342" s="31">
        <f t="shared" ref="G342" si="91">SUM(G343:G345)</f>
        <v>4593</v>
      </c>
      <c r="H342" s="46" t="s">
        <v>78</v>
      </c>
      <c r="I342" s="46" t="s">
        <v>79</v>
      </c>
      <c r="J342" s="76" t="s">
        <v>118</v>
      </c>
      <c r="K342" s="46">
        <v>79.150000000000006</v>
      </c>
      <c r="L342" s="46">
        <v>79.150000000000006</v>
      </c>
    </row>
    <row r="343" spans="1:12" s="1" customFormat="1" ht="72" customHeight="1">
      <c r="A343" s="32"/>
      <c r="B343" s="41"/>
      <c r="C343" s="40"/>
      <c r="D343" s="40"/>
      <c r="E343" s="30" t="s">
        <v>28</v>
      </c>
      <c r="F343" s="31">
        <v>4593</v>
      </c>
      <c r="G343" s="31">
        <v>4593</v>
      </c>
      <c r="H343" s="50"/>
      <c r="I343" s="50"/>
      <c r="J343" s="77"/>
      <c r="K343" s="50"/>
      <c r="L343" s="50"/>
    </row>
    <row r="344" spans="1:12" s="1" customFormat="1" ht="52.5" customHeight="1">
      <c r="A344" s="32"/>
      <c r="B344" s="41"/>
      <c r="C344" s="40"/>
      <c r="D344" s="40"/>
      <c r="E344" s="30" t="s">
        <v>25</v>
      </c>
      <c r="F344" s="31">
        <v>0</v>
      </c>
      <c r="G344" s="31">
        <v>0</v>
      </c>
      <c r="H344" s="50"/>
      <c r="I344" s="50"/>
      <c r="J344" s="77"/>
      <c r="K344" s="50"/>
      <c r="L344" s="50"/>
    </row>
    <row r="345" spans="1:12" s="1" customFormat="1" ht="52.5" customHeight="1">
      <c r="A345" s="32"/>
      <c r="B345" s="41"/>
      <c r="C345" s="40"/>
      <c r="D345" s="40"/>
      <c r="E345" s="30" t="s">
        <v>14</v>
      </c>
      <c r="F345" s="31">
        <v>0</v>
      </c>
      <c r="G345" s="31">
        <v>0</v>
      </c>
      <c r="H345" s="50"/>
      <c r="I345" s="50"/>
      <c r="J345" s="77"/>
      <c r="K345" s="50"/>
      <c r="L345" s="50"/>
    </row>
    <row r="346" spans="1:12" s="1" customFormat="1" ht="18.75" customHeight="1">
      <c r="A346" s="47" t="s">
        <v>84</v>
      </c>
      <c r="B346" s="60" t="s">
        <v>419</v>
      </c>
      <c r="C346" s="46">
        <v>503</v>
      </c>
      <c r="D346" s="46" t="s">
        <v>524</v>
      </c>
      <c r="E346" s="30" t="s">
        <v>27</v>
      </c>
      <c r="F346" s="31">
        <f>SUM(F347:F349)</f>
        <v>3484425.42</v>
      </c>
      <c r="G346" s="31">
        <f t="shared" ref="G346" si="92">SUM(G347:G349)</f>
        <v>3484425.42</v>
      </c>
      <c r="H346" s="50"/>
      <c r="I346" s="50"/>
      <c r="J346" s="77"/>
      <c r="K346" s="50"/>
      <c r="L346" s="50"/>
    </row>
    <row r="347" spans="1:12" s="1" customFormat="1" ht="64.5" customHeight="1">
      <c r="A347" s="51"/>
      <c r="B347" s="61"/>
      <c r="C347" s="50"/>
      <c r="D347" s="50"/>
      <c r="E347" s="30" t="s">
        <v>28</v>
      </c>
      <c r="F347" s="31">
        <v>1477892</v>
      </c>
      <c r="G347" s="31">
        <v>1477892</v>
      </c>
      <c r="H347" s="50"/>
      <c r="I347" s="50"/>
      <c r="J347" s="77"/>
      <c r="K347" s="50"/>
      <c r="L347" s="50"/>
    </row>
    <row r="348" spans="1:12" s="1" customFormat="1" ht="52.5" customHeight="1">
      <c r="A348" s="51"/>
      <c r="B348" s="61"/>
      <c r="C348" s="50"/>
      <c r="D348" s="50"/>
      <c r="E348" s="30" t="s">
        <v>25</v>
      </c>
      <c r="F348" s="31">
        <v>2006533.42</v>
      </c>
      <c r="G348" s="31">
        <v>2006533.42</v>
      </c>
      <c r="H348" s="50"/>
      <c r="I348" s="50"/>
      <c r="J348" s="77"/>
      <c r="K348" s="50"/>
      <c r="L348" s="50"/>
    </row>
    <row r="349" spans="1:12" s="1" customFormat="1" ht="52.5" customHeight="1">
      <c r="A349" s="55"/>
      <c r="B349" s="62"/>
      <c r="C349" s="54"/>
      <c r="D349" s="54"/>
      <c r="E349" s="30" t="s">
        <v>14</v>
      </c>
      <c r="F349" s="31">
        <v>0</v>
      </c>
      <c r="G349" s="31">
        <v>0</v>
      </c>
      <c r="H349" s="54"/>
      <c r="I349" s="54"/>
      <c r="J349" s="78"/>
      <c r="K349" s="54"/>
      <c r="L349" s="54"/>
    </row>
    <row r="350" spans="1:12" s="1" customFormat="1" ht="17.25" customHeight="1">
      <c r="A350" s="32" t="s">
        <v>216</v>
      </c>
      <c r="B350" s="39" t="s">
        <v>424</v>
      </c>
      <c r="C350" s="40" t="s">
        <v>86</v>
      </c>
      <c r="D350" s="40" t="s">
        <v>86</v>
      </c>
      <c r="E350" s="30" t="s">
        <v>27</v>
      </c>
      <c r="F350" s="31">
        <f>SUM(F351:F352)</f>
        <v>0</v>
      </c>
      <c r="G350" s="31">
        <f t="shared" ref="G350" si="93">SUM(G351:G352)</f>
        <v>0</v>
      </c>
      <c r="H350" s="40" t="s">
        <v>109</v>
      </c>
      <c r="I350" s="40" t="s">
        <v>72</v>
      </c>
      <c r="J350" s="63" t="s">
        <v>118</v>
      </c>
      <c r="K350" s="63">
        <v>5</v>
      </c>
      <c r="L350" s="63">
        <v>5</v>
      </c>
    </row>
    <row r="351" spans="1:12" s="1" customFormat="1" ht="69.75" customHeight="1">
      <c r="A351" s="32"/>
      <c r="B351" s="39"/>
      <c r="C351" s="40"/>
      <c r="D351" s="40"/>
      <c r="E351" s="30" t="s">
        <v>28</v>
      </c>
      <c r="F351" s="31">
        <v>0</v>
      </c>
      <c r="G351" s="31">
        <v>0</v>
      </c>
      <c r="H351" s="40"/>
      <c r="I351" s="40"/>
      <c r="J351" s="63"/>
      <c r="K351" s="63"/>
      <c r="L351" s="63"/>
    </row>
    <row r="352" spans="1:12" s="1" customFormat="1" ht="52.5" customHeight="1">
      <c r="A352" s="32"/>
      <c r="B352" s="39"/>
      <c r="C352" s="40"/>
      <c r="D352" s="40"/>
      <c r="E352" s="30" t="s">
        <v>25</v>
      </c>
      <c r="F352" s="31">
        <v>0</v>
      </c>
      <c r="G352" s="31">
        <v>0</v>
      </c>
      <c r="H352" s="40"/>
      <c r="I352" s="40"/>
      <c r="J352" s="63"/>
      <c r="K352" s="63"/>
      <c r="L352" s="63"/>
    </row>
    <row r="353" spans="1:12" s="1" customFormat="1" ht="18.75" customHeight="1">
      <c r="A353" s="47" t="s">
        <v>126</v>
      </c>
      <c r="B353" s="27" t="s">
        <v>344</v>
      </c>
      <c r="C353" s="28"/>
      <c r="D353" s="29"/>
      <c r="E353" s="30" t="s">
        <v>27</v>
      </c>
      <c r="F353" s="31">
        <f t="shared" ref="F353:G356" si="94">F357</f>
        <v>14074972.469999999</v>
      </c>
      <c r="G353" s="31">
        <f t="shared" si="94"/>
        <v>14034173.310000001</v>
      </c>
      <c r="H353" s="46" t="s">
        <v>26</v>
      </c>
      <c r="I353" s="46" t="s">
        <v>26</v>
      </c>
      <c r="J353" s="46" t="s">
        <v>86</v>
      </c>
      <c r="K353" s="46" t="s">
        <v>86</v>
      </c>
      <c r="L353" s="46" t="s">
        <v>86</v>
      </c>
    </row>
    <row r="354" spans="1:12" s="1" customFormat="1" ht="66" customHeight="1">
      <c r="A354" s="51"/>
      <c r="B354" s="33"/>
      <c r="C354" s="34"/>
      <c r="D354" s="35"/>
      <c r="E354" s="30" t="s">
        <v>28</v>
      </c>
      <c r="F354" s="31">
        <f t="shared" si="94"/>
        <v>10104879.469999999</v>
      </c>
      <c r="G354" s="31">
        <f t="shared" si="94"/>
        <v>10064080.310000001</v>
      </c>
      <c r="H354" s="50"/>
      <c r="I354" s="50"/>
      <c r="J354" s="50"/>
      <c r="K354" s="50"/>
      <c r="L354" s="50"/>
    </row>
    <row r="355" spans="1:12" s="1" customFormat="1" ht="59.25" customHeight="1">
      <c r="A355" s="51"/>
      <c r="B355" s="33"/>
      <c r="C355" s="34"/>
      <c r="D355" s="35"/>
      <c r="E355" s="30" t="s">
        <v>25</v>
      </c>
      <c r="F355" s="31">
        <f t="shared" si="94"/>
        <v>3970093</v>
      </c>
      <c r="G355" s="31">
        <f t="shared" si="94"/>
        <v>3970093</v>
      </c>
      <c r="H355" s="50"/>
      <c r="I355" s="50"/>
      <c r="J355" s="50"/>
      <c r="K355" s="50"/>
      <c r="L355" s="50"/>
    </row>
    <row r="356" spans="1:12" s="1" customFormat="1" ht="59.25" customHeight="1">
      <c r="A356" s="55"/>
      <c r="B356" s="36"/>
      <c r="C356" s="37"/>
      <c r="D356" s="38"/>
      <c r="E356" s="30" t="s">
        <v>14</v>
      </c>
      <c r="F356" s="31">
        <f t="shared" si="94"/>
        <v>0</v>
      </c>
      <c r="G356" s="31">
        <f t="shared" si="94"/>
        <v>0</v>
      </c>
      <c r="H356" s="54"/>
      <c r="I356" s="54"/>
      <c r="J356" s="54"/>
      <c r="K356" s="54"/>
      <c r="L356" s="54"/>
    </row>
    <row r="357" spans="1:12" s="1" customFormat="1" ht="19.5" customHeight="1">
      <c r="A357" s="47" t="s">
        <v>51</v>
      </c>
      <c r="B357" s="45" t="s">
        <v>345</v>
      </c>
      <c r="C357" s="46" t="s">
        <v>86</v>
      </c>
      <c r="D357" s="46" t="s">
        <v>525</v>
      </c>
      <c r="E357" s="30" t="s">
        <v>27</v>
      </c>
      <c r="F357" s="31">
        <f t="shared" ref="F357:G359" si="95">F361+F364+F367+F370</f>
        <v>14074972.469999999</v>
      </c>
      <c r="G357" s="31">
        <f t="shared" si="95"/>
        <v>14034173.310000001</v>
      </c>
      <c r="H357" s="46" t="s">
        <v>26</v>
      </c>
      <c r="I357" s="46" t="s">
        <v>26</v>
      </c>
      <c r="J357" s="46" t="s">
        <v>86</v>
      </c>
      <c r="K357" s="46" t="s">
        <v>86</v>
      </c>
      <c r="L357" s="46" t="s">
        <v>86</v>
      </c>
    </row>
    <row r="358" spans="1:12" s="1" customFormat="1" ht="66.75" customHeight="1">
      <c r="A358" s="51"/>
      <c r="B358" s="49"/>
      <c r="C358" s="50"/>
      <c r="D358" s="50"/>
      <c r="E358" s="30" t="s">
        <v>28</v>
      </c>
      <c r="F358" s="31">
        <f t="shared" si="95"/>
        <v>10104879.469999999</v>
      </c>
      <c r="G358" s="31">
        <f t="shared" si="95"/>
        <v>10064080.310000001</v>
      </c>
      <c r="H358" s="50"/>
      <c r="I358" s="50"/>
      <c r="J358" s="50"/>
      <c r="K358" s="50"/>
      <c r="L358" s="50"/>
    </row>
    <row r="359" spans="1:12" s="1" customFormat="1" ht="48.75" customHeight="1">
      <c r="A359" s="51"/>
      <c r="B359" s="49"/>
      <c r="C359" s="50"/>
      <c r="D359" s="50"/>
      <c r="E359" s="30" t="s">
        <v>25</v>
      </c>
      <c r="F359" s="31">
        <f t="shared" si="95"/>
        <v>3970093</v>
      </c>
      <c r="G359" s="31">
        <f t="shared" si="95"/>
        <v>3970093</v>
      </c>
      <c r="H359" s="50"/>
      <c r="I359" s="50"/>
      <c r="J359" s="50"/>
      <c r="K359" s="50"/>
      <c r="L359" s="50"/>
    </row>
    <row r="360" spans="1:12" s="1" customFormat="1" ht="59.25" customHeight="1">
      <c r="A360" s="55"/>
      <c r="B360" s="53"/>
      <c r="C360" s="54"/>
      <c r="D360" s="54"/>
      <c r="E360" s="30" t="s">
        <v>14</v>
      </c>
      <c r="F360" s="31">
        <f>F373</f>
        <v>0</v>
      </c>
      <c r="G360" s="31">
        <f>G373</f>
        <v>0</v>
      </c>
      <c r="H360" s="54"/>
      <c r="I360" s="54"/>
      <c r="J360" s="54"/>
      <c r="K360" s="54"/>
      <c r="L360" s="54"/>
    </row>
    <row r="361" spans="1:12" s="1" customFormat="1" ht="17.25" customHeight="1">
      <c r="A361" s="32" t="s">
        <v>52</v>
      </c>
      <c r="B361" s="41" t="s">
        <v>127</v>
      </c>
      <c r="C361" s="40">
        <v>503</v>
      </c>
      <c r="D361" s="40" t="s">
        <v>526</v>
      </c>
      <c r="E361" s="30" t="s">
        <v>27</v>
      </c>
      <c r="F361" s="31">
        <f>SUM(F362:F363)</f>
        <v>1047429.79</v>
      </c>
      <c r="G361" s="31">
        <f t="shared" ref="G361" si="96">SUM(G362:G363)</f>
        <v>1006630.63</v>
      </c>
      <c r="H361" s="40" t="s">
        <v>128</v>
      </c>
      <c r="I361" s="40" t="s">
        <v>72</v>
      </c>
      <c r="J361" s="63" t="s">
        <v>118</v>
      </c>
      <c r="K361" s="40">
        <v>17</v>
      </c>
      <c r="L361" s="40">
        <v>17</v>
      </c>
    </row>
    <row r="362" spans="1:12" s="1" customFormat="1" ht="64.5" customHeight="1">
      <c r="A362" s="32"/>
      <c r="B362" s="41"/>
      <c r="C362" s="40"/>
      <c r="D362" s="40"/>
      <c r="E362" s="30" t="s">
        <v>28</v>
      </c>
      <c r="F362" s="31">
        <v>1047429.79</v>
      </c>
      <c r="G362" s="31">
        <v>1006630.63</v>
      </c>
      <c r="H362" s="40"/>
      <c r="I362" s="40"/>
      <c r="J362" s="63"/>
      <c r="K362" s="40"/>
      <c r="L362" s="40"/>
    </row>
    <row r="363" spans="1:12" s="1" customFormat="1" ht="59.25" customHeight="1">
      <c r="A363" s="32"/>
      <c r="B363" s="41"/>
      <c r="C363" s="40"/>
      <c r="D363" s="40"/>
      <c r="E363" s="30" t="s">
        <v>25</v>
      </c>
      <c r="F363" s="31">
        <v>0</v>
      </c>
      <c r="G363" s="31">
        <v>0</v>
      </c>
      <c r="H363" s="40"/>
      <c r="I363" s="40"/>
      <c r="J363" s="63"/>
      <c r="K363" s="40"/>
      <c r="L363" s="40"/>
    </row>
    <row r="364" spans="1:12" s="1" customFormat="1" ht="18.75" customHeight="1">
      <c r="A364" s="32" t="s">
        <v>100</v>
      </c>
      <c r="B364" s="41" t="s">
        <v>101</v>
      </c>
      <c r="C364" s="40">
        <v>503</v>
      </c>
      <c r="D364" s="40" t="s">
        <v>527</v>
      </c>
      <c r="E364" s="30" t="s">
        <v>27</v>
      </c>
      <c r="F364" s="31">
        <f>SUM(F365:F366)</f>
        <v>9017347.6799999997</v>
      </c>
      <c r="G364" s="31">
        <f t="shared" ref="G364" si="97">SUM(G365:G366)</f>
        <v>9017347.6799999997</v>
      </c>
      <c r="H364" s="46" t="s">
        <v>387</v>
      </c>
      <c r="I364" s="46" t="s">
        <v>79</v>
      </c>
      <c r="J364" s="76" t="s">
        <v>118</v>
      </c>
      <c r="K364" s="46">
        <v>100</v>
      </c>
      <c r="L364" s="46">
        <v>100</v>
      </c>
    </row>
    <row r="365" spans="1:12" s="1" customFormat="1" ht="71.25" customHeight="1">
      <c r="A365" s="32"/>
      <c r="B365" s="41"/>
      <c r="C365" s="40"/>
      <c r="D365" s="40"/>
      <c r="E365" s="30" t="s">
        <v>28</v>
      </c>
      <c r="F365" s="31">
        <v>9017347.6799999997</v>
      </c>
      <c r="G365" s="31">
        <v>9017347.6799999997</v>
      </c>
      <c r="H365" s="50"/>
      <c r="I365" s="50"/>
      <c r="J365" s="77"/>
      <c r="K365" s="50"/>
      <c r="L365" s="50"/>
    </row>
    <row r="366" spans="1:12" s="1" customFormat="1" ht="51" customHeight="1">
      <c r="A366" s="32"/>
      <c r="B366" s="41"/>
      <c r="C366" s="40"/>
      <c r="D366" s="40"/>
      <c r="E366" s="30" t="s">
        <v>25</v>
      </c>
      <c r="F366" s="31">
        <v>0</v>
      </c>
      <c r="G366" s="31">
        <v>0</v>
      </c>
      <c r="H366" s="54"/>
      <c r="I366" s="54"/>
      <c r="J366" s="78"/>
      <c r="K366" s="54"/>
      <c r="L366" s="54"/>
    </row>
    <row r="367" spans="1:12" s="1" customFormat="1" ht="21" customHeight="1">
      <c r="A367" s="32" t="s">
        <v>105</v>
      </c>
      <c r="B367" s="39" t="s">
        <v>198</v>
      </c>
      <c r="C367" s="40">
        <v>503</v>
      </c>
      <c r="D367" s="40" t="s">
        <v>528</v>
      </c>
      <c r="E367" s="30" t="s">
        <v>27</v>
      </c>
      <c r="F367" s="31">
        <f>SUM(F368:F369)</f>
        <v>4010195</v>
      </c>
      <c r="G367" s="31">
        <f t="shared" ref="G367" si="98">SUM(G368:G369)</f>
        <v>4010195</v>
      </c>
      <c r="H367" s="46" t="s">
        <v>387</v>
      </c>
      <c r="I367" s="46" t="s">
        <v>79</v>
      </c>
      <c r="J367" s="76" t="s">
        <v>118</v>
      </c>
      <c r="K367" s="46">
        <v>100</v>
      </c>
      <c r="L367" s="46">
        <v>100</v>
      </c>
    </row>
    <row r="368" spans="1:12" s="1" customFormat="1" ht="67.5" customHeight="1">
      <c r="A368" s="32"/>
      <c r="B368" s="39"/>
      <c r="C368" s="40"/>
      <c r="D368" s="40"/>
      <c r="E368" s="30" t="s">
        <v>28</v>
      </c>
      <c r="F368" s="31">
        <v>40102</v>
      </c>
      <c r="G368" s="31">
        <v>40102</v>
      </c>
      <c r="H368" s="50"/>
      <c r="I368" s="50"/>
      <c r="J368" s="77"/>
      <c r="K368" s="50"/>
      <c r="L368" s="50"/>
    </row>
    <row r="369" spans="1:12" s="1" customFormat="1" ht="54" customHeight="1">
      <c r="A369" s="32"/>
      <c r="B369" s="39"/>
      <c r="C369" s="40"/>
      <c r="D369" s="40"/>
      <c r="E369" s="30" t="s">
        <v>25</v>
      </c>
      <c r="F369" s="31">
        <v>3970093</v>
      </c>
      <c r="G369" s="31">
        <v>3970093</v>
      </c>
      <c r="H369" s="54"/>
      <c r="I369" s="54"/>
      <c r="J369" s="78"/>
      <c r="K369" s="54"/>
      <c r="L369" s="54"/>
    </row>
    <row r="370" spans="1:12" s="1" customFormat="1" ht="19.5" customHeight="1">
      <c r="A370" s="47" t="s">
        <v>129</v>
      </c>
      <c r="B370" s="45" t="s">
        <v>130</v>
      </c>
      <c r="C370" s="46" t="s">
        <v>86</v>
      </c>
      <c r="D370" s="46" t="s">
        <v>86</v>
      </c>
      <c r="E370" s="30" t="s">
        <v>27</v>
      </c>
      <c r="F370" s="31">
        <f>SUM(F371:F373)</f>
        <v>0</v>
      </c>
      <c r="G370" s="31">
        <f t="shared" ref="G370" si="99">SUM(G371:G373)</f>
        <v>0</v>
      </c>
      <c r="H370" s="46" t="s">
        <v>131</v>
      </c>
      <c r="I370" s="46" t="s">
        <v>72</v>
      </c>
      <c r="J370" s="76" t="s">
        <v>118</v>
      </c>
      <c r="K370" s="46">
        <v>0</v>
      </c>
      <c r="L370" s="46">
        <v>0</v>
      </c>
    </row>
    <row r="371" spans="1:12" s="1" customFormat="1" ht="66.75" customHeight="1">
      <c r="A371" s="51"/>
      <c r="B371" s="49"/>
      <c r="C371" s="50"/>
      <c r="D371" s="50"/>
      <c r="E371" s="30" t="s">
        <v>28</v>
      </c>
      <c r="F371" s="31">
        <v>0</v>
      </c>
      <c r="G371" s="31">
        <v>0</v>
      </c>
      <c r="H371" s="50"/>
      <c r="I371" s="50"/>
      <c r="J371" s="77"/>
      <c r="K371" s="50"/>
      <c r="L371" s="50"/>
    </row>
    <row r="372" spans="1:12" s="1" customFormat="1" ht="47.25" customHeight="1">
      <c r="A372" s="51"/>
      <c r="B372" s="49"/>
      <c r="C372" s="50"/>
      <c r="D372" s="50"/>
      <c r="E372" s="30" t="s">
        <v>25</v>
      </c>
      <c r="F372" s="31">
        <v>0</v>
      </c>
      <c r="G372" s="31">
        <v>0</v>
      </c>
      <c r="H372" s="50"/>
      <c r="I372" s="50"/>
      <c r="J372" s="77"/>
      <c r="K372" s="50"/>
      <c r="L372" s="50"/>
    </row>
    <row r="373" spans="1:12" s="1" customFormat="1" ht="55.5" customHeight="1">
      <c r="A373" s="55"/>
      <c r="B373" s="53"/>
      <c r="C373" s="54"/>
      <c r="D373" s="54"/>
      <c r="E373" s="30" t="s">
        <v>14</v>
      </c>
      <c r="F373" s="31">
        <v>0</v>
      </c>
      <c r="G373" s="31">
        <v>0</v>
      </c>
      <c r="H373" s="54"/>
      <c r="I373" s="54"/>
      <c r="J373" s="78"/>
      <c r="K373" s="54"/>
      <c r="L373" s="54"/>
    </row>
    <row r="374" spans="1:12" s="1" customFormat="1" ht="21" customHeight="1">
      <c r="A374" s="47" t="s">
        <v>146</v>
      </c>
      <c r="B374" s="27" t="s">
        <v>388</v>
      </c>
      <c r="C374" s="28"/>
      <c r="D374" s="29"/>
      <c r="E374" s="30" t="s">
        <v>27</v>
      </c>
      <c r="F374" s="31">
        <f t="shared" ref="F374:G377" si="100">F378</f>
        <v>17767185.329999998</v>
      </c>
      <c r="G374" s="31">
        <f t="shared" si="100"/>
        <v>17767185.329999998</v>
      </c>
      <c r="H374" s="46" t="s">
        <v>26</v>
      </c>
      <c r="I374" s="46" t="s">
        <v>26</v>
      </c>
      <c r="J374" s="46" t="s">
        <v>86</v>
      </c>
      <c r="K374" s="46" t="s">
        <v>86</v>
      </c>
      <c r="L374" s="46" t="s">
        <v>86</v>
      </c>
    </row>
    <row r="375" spans="1:12" s="1" customFormat="1" ht="70.5" customHeight="1">
      <c r="A375" s="51"/>
      <c r="B375" s="33"/>
      <c r="C375" s="34"/>
      <c r="D375" s="35"/>
      <c r="E375" s="30" t="s">
        <v>28</v>
      </c>
      <c r="F375" s="31">
        <f t="shared" si="100"/>
        <v>2344978.66</v>
      </c>
      <c r="G375" s="31">
        <f t="shared" si="100"/>
        <v>2344978.66</v>
      </c>
      <c r="H375" s="50"/>
      <c r="I375" s="50"/>
      <c r="J375" s="50"/>
      <c r="K375" s="50"/>
      <c r="L375" s="50"/>
    </row>
    <row r="376" spans="1:12" s="1" customFormat="1" ht="55.5" customHeight="1">
      <c r="A376" s="51"/>
      <c r="B376" s="33"/>
      <c r="C376" s="34"/>
      <c r="D376" s="35"/>
      <c r="E376" s="30" t="s">
        <v>25</v>
      </c>
      <c r="F376" s="31">
        <f t="shared" si="100"/>
        <v>1270473.3400000001</v>
      </c>
      <c r="G376" s="31">
        <f t="shared" si="100"/>
        <v>1270473.3400000001</v>
      </c>
      <c r="H376" s="50"/>
      <c r="I376" s="50"/>
      <c r="J376" s="50"/>
      <c r="K376" s="50"/>
      <c r="L376" s="50"/>
    </row>
    <row r="377" spans="1:12" s="1" customFormat="1" ht="55.5" customHeight="1">
      <c r="A377" s="55"/>
      <c r="B377" s="36"/>
      <c r="C377" s="37"/>
      <c r="D377" s="38"/>
      <c r="E377" s="30" t="s">
        <v>14</v>
      </c>
      <c r="F377" s="31">
        <f t="shared" si="100"/>
        <v>14151733.33</v>
      </c>
      <c r="G377" s="31">
        <f t="shared" si="100"/>
        <v>14151733.33</v>
      </c>
      <c r="H377" s="54"/>
      <c r="I377" s="54"/>
      <c r="J377" s="54"/>
      <c r="K377" s="54"/>
      <c r="L377" s="54"/>
    </row>
    <row r="378" spans="1:12" s="1" customFormat="1" ht="18.75" customHeight="1">
      <c r="A378" s="47" t="s">
        <v>147</v>
      </c>
      <c r="B378" s="60" t="s">
        <v>393</v>
      </c>
      <c r="C378" s="46" t="s">
        <v>86</v>
      </c>
      <c r="D378" s="46" t="s">
        <v>529</v>
      </c>
      <c r="E378" s="30" t="s">
        <v>27</v>
      </c>
      <c r="F378" s="31">
        <f t="shared" ref="F378:G381" si="101">F382+F386</f>
        <v>17767185.329999998</v>
      </c>
      <c r="G378" s="31">
        <f t="shared" si="101"/>
        <v>17767185.329999998</v>
      </c>
      <c r="H378" s="46" t="s">
        <v>26</v>
      </c>
      <c r="I378" s="46" t="s">
        <v>26</v>
      </c>
      <c r="J378" s="46" t="s">
        <v>86</v>
      </c>
      <c r="K378" s="46" t="s">
        <v>86</v>
      </c>
      <c r="L378" s="46" t="s">
        <v>86</v>
      </c>
    </row>
    <row r="379" spans="1:12" s="1" customFormat="1" ht="69" customHeight="1">
      <c r="A379" s="51"/>
      <c r="B379" s="61"/>
      <c r="C379" s="50"/>
      <c r="D379" s="50"/>
      <c r="E379" s="30" t="s">
        <v>28</v>
      </c>
      <c r="F379" s="31">
        <f t="shared" si="101"/>
        <v>2344978.66</v>
      </c>
      <c r="G379" s="31">
        <f t="shared" si="101"/>
        <v>2344978.66</v>
      </c>
      <c r="H379" s="50"/>
      <c r="I379" s="50"/>
      <c r="J379" s="50"/>
      <c r="K379" s="50"/>
      <c r="L379" s="50"/>
    </row>
    <row r="380" spans="1:12" s="1" customFormat="1" ht="55.5" customHeight="1">
      <c r="A380" s="51"/>
      <c r="B380" s="61"/>
      <c r="C380" s="50"/>
      <c r="D380" s="50"/>
      <c r="E380" s="30" t="s">
        <v>25</v>
      </c>
      <c r="F380" s="31">
        <f t="shared" si="101"/>
        <v>1270473.3400000001</v>
      </c>
      <c r="G380" s="31">
        <f t="shared" si="101"/>
        <v>1270473.3400000001</v>
      </c>
      <c r="H380" s="50"/>
      <c r="I380" s="50"/>
      <c r="J380" s="50"/>
      <c r="K380" s="50"/>
      <c r="L380" s="50"/>
    </row>
    <row r="381" spans="1:12" s="1" customFormat="1" ht="55.5" customHeight="1">
      <c r="A381" s="55"/>
      <c r="B381" s="62"/>
      <c r="C381" s="54"/>
      <c r="D381" s="54"/>
      <c r="E381" s="30" t="s">
        <v>14</v>
      </c>
      <c r="F381" s="31">
        <f t="shared" si="101"/>
        <v>14151733.33</v>
      </c>
      <c r="G381" s="31">
        <f t="shared" si="101"/>
        <v>14151733.33</v>
      </c>
      <c r="H381" s="54"/>
      <c r="I381" s="54"/>
      <c r="J381" s="54"/>
      <c r="K381" s="54"/>
      <c r="L381" s="54"/>
    </row>
    <row r="382" spans="1:12" s="1" customFormat="1" ht="18.75" customHeight="1">
      <c r="A382" s="47" t="s">
        <v>148</v>
      </c>
      <c r="B382" s="60" t="s">
        <v>411</v>
      </c>
      <c r="C382" s="46">
        <v>503</v>
      </c>
      <c r="D382" s="46" t="s">
        <v>530</v>
      </c>
      <c r="E382" s="30" t="s">
        <v>27</v>
      </c>
      <c r="F382" s="31">
        <f>SUM(F383:F385)</f>
        <v>6970000</v>
      </c>
      <c r="G382" s="31">
        <f t="shared" ref="G382" si="102">SUM(G383:G385)</f>
        <v>6970000</v>
      </c>
      <c r="H382" s="46" t="s">
        <v>412</v>
      </c>
      <c r="I382" s="46" t="s">
        <v>72</v>
      </c>
      <c r="J382" s="76" t="s">
        <v>118</v>
      </c>
      <c r="K382" s="46">
        <v>1</v>
      </c>
      <c r="L382" s="46">
        <v>1</v>
      </c>
    </row>
    <row r="383" spans="1:12" s="1" customFormat="1" ht="65.25" customHeight="1">
      <c r="A383" s="51"/>
      <c r="B383" s="61"/>
      <c r="C383" s="50"/>
      <c r="D383" s="50"/>
      <c r="E383" s="30" t="s">
        <v>28</v>
      </c>
      <c r="F383" s="31">
        <v>2237006.81</v>
      </c>
      <c r="G383" s="31">
        <v>2237006.81</v>
      </c>
      <c r="H383" s="50"/>
      <c r="I383" s="50"/>
      <c r="J383" s="77"/>
      <c r="K383" s="50"/>
      <c r="L383" s="50"/>
    </row>
    <row r="384" spans="1:12" s="1" customFormat="1" ht="55.5" customHeight="1">
      <c r="A384" s="51"/>
      <c r="B384" s="61"/>
      <c r="C384" s="50"/>
      <c r="D384" s="50"/>
      <c r="E384" s="30" t="s">
        <v>25</v>
      </c>
      <c r="F384" s="31">
        <v>94659.86</v>
      </c>
      <c r="G384" s="31">
        <v>94659.86</v>
      </c>
      <c r="H384" s="50"/>
      <c r="I384" s="50"/>
      <c r="J384" s="77"/>
      <c r="K384" s="50"/>
      <c r="L384" s="50"/>
    </row>
    <row r="385" spans="1:12" s="1" customFormat="1" ht="55.5" customHeight="1">
      <c r="A385" s="55"/>
      <c r="B385" s="62"/>
      <c r="C385" s="54"/>
      <c r="D385" s="54"/>
      <c r="E385" s="30" t="s">
        <v>14</v>
      </c>
      <c r="F385" s="31">
        <v>4638333.33</v>
      </c>
      <c r="G385" s="31">
        <v>4638333.33</v>
      </c>
      <c r="H385" s="54"/>
      <c r="I385" s="54"/>
      <c r="J385" s="78"/>
      <c r="K385" s="54"/>
      <c r="L385" s="54"/>
    </row>
    <row r="386" spans="1:12" s="1" customFormat="1" ht="21" customHeight="1">
      <c r="A386" s="47" t="s">
        <v>279</v>
      </c>
      <c r="B386" s="60" t="s">
        <v>389</v>
      </c>
      <c r="C386" s="46">
        <v>503</v>
      </c>
      <c r="D386" s="46" t="s">
        <v>531</v>
      </c>
      <c r="E386" s="30" t="s">
        <v>27</v>
      </c>
      <c r="F386" s="31">
        <f>SUM(F387:F389)</f>
        <v>10797185.33</v>
      </c>
      <c r="G386" s="31">
        <f t="shared" ref="G386" si="103">SUM(G387:G389)</f>
        <v>10797185.33</v>
      </c>
      <c r="H386" s="46" t="s">
        <v>390</v>
      </c>
      <c r="I386" s="46" t="s">
        <v>72</v>
      </c>
      <c r="J386" s="76" t="s">
        <v>118</v>
      </c>
      <c r="K386" s="46">
        <v>1</v>
      </c>
      <c r="L386" s="46">
        <v>1</v>
      </c>
    </row>
    <row r="387" spans="1:12" s="1" customFormat="1" ht="64.5" customHeight="1">
      <c r="A387" s="51"/>
      <c r="B387" s="61"/>
      <c r="C387" s="50"/>
      <c r="D387" s="50"/>
      <c r="E387" s="30" t="s">
        <v>28</v>
      </c>
      <c r="F387" s="31">
        <v>107971.85</v>
      </c>
      <c r="G387" s="31">
        <v>107971.85</v>
      </c>
      <c r="H387" s="50"/>
      <c r="I387" s="50"/>
      <c r="J387" s="77"/>
      <c r="K387" s="50"/>
      <c r="L387" s="50"/>
    </row>
    <row r="388" spans="1:12" s="1" customFormat="1" ht="55.5" customHeight="1">
      <c r="A388" s="51"/>
      <c r="B388" s="61"/>
      <c r="C388" s="50"/>
      <c r="D388" s="50"/>
      <c r="E388" s="30" t="s">
        <v>25</v>
      </c>
      <c r="F388" s="31">
        <v>1175813.48</v>
      </c>
      <c r="G388" s="31">
        <v>1175813.48</v>
      </c>
      <c r="H388" s="50"/>
      <c r="I388" s="50"/>
      <c r="J388" s="77"/>
      <c r="K388" s="50"/>
      <c r="L388" s="50"/>
    </row>
    <row r="389" spans="1:12" s="1" customFormat="1" ht="55.5" customHeight="1">
      <c r="A389" s="55"/>
      <c r="B389" s="62"/>
      <c r="C389" s="54"/>
      <c r="D389" s="54"/>
      <c r="E389" s="30" t="s">
        <v>14</v>
      </c>
      <c r="F389" s="31">
        <v>9513400</v>
      </c>
      <c r="G389" s="31">
        <v>9513400</v>
      </c>
      <c r="H389" s="54"/>
      <c r="I389" s="54"/>
      <c r="J389" s="78"/>
      <c r="K389" s="54"/>
      <c r="L389" s="54"/>
    </row>
    <row r="390" spans="1:12" s="1" customFormat="1" ht="18.75" customHeight="1">
      <c r="A390" s="47" t="s">
        <v>233</v>
      </c>
      <c r="B390" s="27" t="s">
        <v>391</v>
      </c>
      <c r="C390" s="28"/>
      <c r="D390" s="29"/>
      <c r="E390" s="30" t="s">
        <v>27</v>
      </c>
      <c r="F390" s="31">
        <f t="shared" ref="F390:G397" si="104">F394</f>
        <v>103070.70999999999</v>
      </c>
      <c r="G390" s="31">
        <f t="shared" si="104"/>
        <v>103070.70999999999</v>
      </c>
      <c r="H390" s="46" t="s">
        <v>26</v>
      </c>
      <c r="I390" s="46" t="s">
        <v>26</v>
      </c>
      <c r="J390" s="46" t="s">
        <v>86</v>
      </c>
      <c r="K390" s="46" t="s">
        <v>86</v>
      </c>
      <c r="L390" s="46" t="s">
        <v>86</v>
      </c>
    </row>
    <row r="391" spans="1:12" s="1" customFormat="1" ht="69" customHeight="1">
      <c r="A391" s="51"/>
      <c r="B391" s="33"/>
      <c r="C391" s="34"/>
      <c r="D391" s="35"/>
      <c r="E391" s="30" t="s">
        <v>28</v>
      </c>
      <c r="F391" s="31">
        <f t="shared" si="104"/>
        <v>1030.71</v>
      </c>
      <c r="G391" s="31">
        <f t="shared" si="104"/>
        <v>1030.71</v>
      </c>
      <c r="H391" s="50"/>
      <c r="I391" s="50"/>
      <c r="J391" s="50"/>
      <c r="K391" s="50"/>
      <c r="L391" s="50"/>
    </row>
    <row r="392" spans="1:12" s="1" customFormat="1" ht="55.5" customHeight="1">
      <c r="A392" s="51"/>
      <c r="B392" s="33"/>
      <c r="C392" s="34"/>
      <c r="D392" s="35"/>
      <c r="E392" s="30" t="s">
        <v>25</v>
      </c>
      <c r="F392" s="31">
        <f t="shared" si="104"/>
        <v>2040.8</v>
      </c>
      <c r="G392" s="31">
        <f t="shared" si="104"/>
        <v>2040.8</v>
      </c>
      <c r="H392" s="50"/>
      <c r="I392" s="50"/>
      <c r="J392" s="50"/>
      <c r="K392" s="50"/>
      <c r="L392" s="50"/>
    </row>
    <row r="393" spans="1:12" s="1" customFormat="1" ht="55.5" customHeight="1">
      <c r="A393" s="55"/>
      <c r="B393" s="36"/>
      <c r="C393" s="37"/>
      <c r="D393" s="38"/>
      <c r="E393" s="30" t="s">
        <v>14</v>
      </c>
      <c r="F393" s="31">
        <f t="shared" si="104"/>
        <v>99999.2</v>
      </c>
      <c r="G393" s="31">
        <f t="shared" si="104"/>
        <v>99999.2</v>
      </c>
      <c r="H393" s="54"/>
      <c r="I393" s="54"/>
      <c r="J393" s="54"/>
      <c r="K393" s="54"/>
      <c r="L393" s="54"/>
    </row>
    <row r="394" spans="1:12" s="1" customFormat="1" ht="19.5" customHeight="1">
      <c r="A394" s="47" t="s">
        <v>234</v>
      </c>
      <c r="B394" s="60" t="s">
        <v>394</v>
      </c>
      <c r="C394" s="46" t="s">
        <v>86</v>
      </c>
      <c r="D394" s="46" t="s">
        <v>532</v>
      </c>
      <c r="E394" s="30" t="s">
        <v>27</v>
      </c>
      <c r="F394" s="31">
        <f t="shared" si="104"/>
        <v>103070.70999999999</v>
      </c>
      <c r="G394" s="31">
        <f t="shared" si="104"/>
        <v>103070.70999999999</v>
      </c>
      <c r="H394" s="46" t="s">
        <v>26</v>
      </c>
      <c r="I394" s="46" t="s">
        <v>26</v>
      </c>
      <c r="J394" s="46" t="s">
        <v>86</v>
      </c>
      <c r="K394" s="46" t="s">
        <v>86</v>
      </c>
      <c r="L394" s="46" t="s">
        <v>86</v>
      </c>
    </row>
    <row r="395" spans="1:12" s="1" customFormat="1" ht="64.5" customHeight="1">
      <c r="A395" s="51"/>
      <c r="B395" s="61"/>
      <c r="C395" s="50"/>
      <c r="D395" s="50"/>
      <c r="E395" s="30" t="s">
        <v>28</v>
      </c>
      <c r="F395" s="31">
        <f t="shared" si="104"/>
        <v>1030.71</v>
      </c>
      <c r="G395" s="31">
        <f t="shared" si="104"/>
        <v>1030.71</v>
      </c>
      <c r="H395" s="50"/>
      <c r="I395" s="50"/>
      <c r="J395" s="50"/>
      <c r="K395" s="50"/>
      <c r="L395" s="50"/>
    </row>
    <row r="396" spans="1:12" s="1" customFormat="1" ht="55.5" customHeight="1">
      <c r="A396" s="51"/>
      <c r="B396" s="61"/>
      <c r="C396" s="50"/>
      <c r="D396" s="50"/>
      <c r="E396" s="30" t="s">
        <v>25</v>
      </c>
      <c r="F396" s="31">
        <f t="shared" si="104"/>
        <v>2040.8</v>
      </c>
      <c r="G396" s="31">
        <f t="shared" si="104"/>
        <v>2040.8</v>
      </c>
      <c r="H396" s="50"/>
      <c r="I396" s="50"/>
      <c r="J396" s="50"/>
      <c r="K396" s="50"/>
      <c r="L396" s="50"/>
    </row>
    <row r="397" spans="1:12" s="1" customFormat="1" ht="55.5" customHeight="1">
      <c r="A397" s="55"/>
      <c r="B397" s="62"/>
      <c r="C397" s="54"/>
      <c r="D397" s="54"/>
      <c r="E397" s="30" t="s">
        <v>14</v>
      </c>
      <c r="F397" s="31">
        <f t="shared" si="104"/>
        <v>99999.2</v>
      </c>
      <c r="G397" s="31">
        <f t="shared" si="104"/>
        <v>99999.2</v>
      </c>
      <c r="H397" s="54"/>
      <c r="I397" s="54"/>
      <c r="J397" s="54"/>
      <c r="K397" s="54"/>
      <c r="L397" s="54"/>
    </row>
    <row r="398" spans="1:12" s="1" customFormat="1" ht="16.5" customHeight="1">
      <c r="A398" s="47" t="s">
        <v>235</v>
      </c>
      <c r="B398" s="60" t="s">
        <v>392</v>
      </c>
      <c r="C398" s="46">
        <v>503</v>
      </c>
      <c r="D398" s="46" t="s">
        <v>533</v>
      </c>
      <c r="E398" s="30" t="s">
        <v>27</v>
      </c>
      <c r="F398" s="31">
        <f>SUM(F399:F401)</f>
        <v>103070.70999999999</v>
      </c>
      <c r="G398" s="31">
        <f t="shared" ref="G398" si="105">SUM(G399:G401)</f>
        <v>103070.70999999999</v>
      </c>
      <c r="H398" s="46" t="s">
        <v>300</v>
      </c>
      <c r="I398" s="46" t="s">
        <v>77</v>
      </c>
      <c r="J398" s="76" t="s">
        <v>118</v>
      </c>
      <c r="K398" s="46">
        <v>0</v>
      </c>
      <c r="L398" s="46">
        <v>0</v>
      </c>
    </row>
    <row r="399" spans="1:12" s="1" customFormat="1" ht="63.75" customHeight="1">
      <c r="A399" s="51"/>
      <c r="B399" s="61"/>
      <c r="C399" s="50"/>
      <c r="D399" s="50"/>
      <c r="E399" s="30" t="s">
        <v>28</v>
      </c>
      <c r="F399" s="31">
        <v>1030.71</v>
      </c>
      <c r="G399" s="31">
        <v>1030.71</v>
      </c>
      <c r="H399" s="54"/>
      <c r="I399" s="54"/>
      <c r="J399" s="78"/>
      <c r="K399" s="54"/>
      <c r="L399" s="54"/>
    </row>
    <row r="400" spans="1:12" s="1" customFormat="1" ht="55.5" customHeight="1">
      <c r="A400" s="51"/>
      <c r="B400" s="61"/>
      <c r="C400" s="50"/>
      <c r="D400" s="50"/>
      <c r="E400" s="30" t="s">
        <v>25</v>
      </c>
      <c r="F400" s="31">
        <v>2040.8</v>
      </c>
      <c r="G400" s="31">
        <v>2040.8</v>
      </c>
      <c r="H400" s="46" t="s">
        <v>304</v>
      </c>
      <c r="I400" s="46" t="s">
        <v>72</v>
      </c>
      <c r="J400" s="76" t="s">
        <v>118</v>
      </c>
      <c r="K400" s="46">
        <v>1</v>
      </c>
      <c r="L400" s="46">
        <v>1</v>
      </c>
    </row>
    <row r="401" spans="1:12" s="1" customFormat="1" ht="55.5" customHeight="1">
      <c r="A401" s="55"/>
      <c r="B401" s="62"/>
      <c r="C401" s="54"/>
      <c r="D401" s="54"/>
      <c r="E401" s="30" t="s">
        <v>14</v>
      </c>
      <c r="F401" s="31">
        <v>99999.2</v>
      </c>
      <c r="G401" s="31">
        <v>99999.2</v>
      </c>
      <c r="H401" s="54"/>
      <c r="I401" s="54"/>
      <c r="J401" s="78"/>
      <c r="K401" s="54"/>
      <c r="L401" s="54"/>
    </row>
    <row r="402" spans="1:12" s="1" customFormat="1" ht="20.25" customHeight="1">
      <c r="A402" s="71" t="s">
        <v>53</v>
      </c>
      <c r="B402" s="39"/>
      <c r="C402" s="40" t="s">
        <v>86</v>
      </c>
      <c r="D402" s="40" t="s">
        <v>86</v>
      </c>
      <c r="E402" s="30" t="s">
        <v>27</v>
      </c>
      <c r="F402" s="82">
        <f t="shared" ref="F402:G404" si="106">F239+F263+F281+F306+F330+F353+F374+F390</f>
        <v>85589118.349999994</v>
      </c>
      <c r="G402" s="82">
        <f t="shared" si="106"/>
        <v>85442080.950000003</v>
      </c>
      <c r="H402" s="32" t="s">
        <v>26</v>
      </c>
      <c r="I402" s="32" t="s">
        <v>26</v>
      </c>
      <c r="J402" s="83" t="s">
        <v>86</v>
      </c>
      <c r="K402" s="32" t="s">
        <v>86</v>
      </c>
      <c r="L402" s="32" t="s">
        <v>86</v>
      </c>
    </row>
    <row r="403" spans="1:12" s="1" customFormat="1" ht="69" customHeight="1">
      <c r="A403" s="39"/>
      <c r="B403" s="39"/>
      <c r="C403" s="40"/>
      <c r="D403" s="40"/>
      <c r="E403" s="30" t="s">
        <v>28</v>
      </c>
      <c r="F403" s="82">
        <f t="shared" si="106"/>
        <v>52237649.100000001</v>
      </c>
      <c r="G403" s="82">
        <f t="shared" si="106"/>
        <v>52090611.70000001</v>
      </c>
      <c r="H403" s="32"/>
      <c r="I403" s="32"/>
      <c r="J403" s="83"/>
      <c r="K403" s="32"/>
      <c r="L403" s="32"/>
    </row>
    <row r="404" spans="1:12" s="1" customFormat="1" ht="54" customHeight="1">
      <c r="A404" s="39"/>
      <c r="B404" s="39"/>
      <c r="C404" s="40"/>
      <c r="D404" s="40"/>
      <c r="E404" s="30" t="s">
        <v>25</v>
      </c>
      <c r="F404" s="82">
        <f t="shared" si="106"/>
        <v>18974964.100000001</v>
      </c>
      <c r="G404" s="82">
        <f t="shared" si="106"/>
        <v>18974964.100000001</v>
      </c>
      <c r="H404" s="32"/>
      <c r="I404" s="32"/>
      <c r="J404" s="83"/>
      <c r="K404" s="32"/>
      <c r="L404" s="32"/>
    </row>
    <row r="405" spans="1:12" s="1" customFormat="1" ht="54" customHeight="1">
      <c r="A405" s="39"/>
      <c r="B405" s="39"/>
      <c r="C405" s="40"/>
      <c r="D405" s="40"/>
      <c r="E405" s="30" t="s">
        <v>14</v>
      </c>
      <c r="F405" s="82">
        <f>F266+F284+F309+F333+F356+F377+F393</f>
        <v>14376505.149999999</v>
      </c>
      <c r="G405" s="82">
        <f>G266+G284+G309+G333+G356+G377+G393</f>
        <v>14376505.149999999</v>
      </c>
      <c r="H405" s="32"/>
      <c r="I405" s="32"/>
      <c r="J405" s="83"/>
      <c r="K405" s="32"/>
      <c r="L405" s="32"/>
    </row>
    <row r="406" spans="1:12" s="1" customFormat="1" ht="38.25" customHeight="1">
      <c r="A406" s="9" t="s">
        <v>346</v>
      </c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1"/>
    </row>
    <row r="407" spans="1:12" s="1" customFormat="1" ht="34.5" customHeight="1">
      <c r="A407" s="9" t="s">
        <v>347</v>
      </c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1"/>
    </row>
    <row r="408" spans="1:12" s="1" customFormat="1" ht="17.25" customHeight="1">
      <c r="A408" s="40" t="s">
        <v>64</v>
      </c>
      <c r="B408" s="27" t="s">
        <v>348</v>
      </c>
      <c r="C408" s="28"/>
      <c r="D408" s="29"/>
      <c r="E408" s="30" t="s">
        <v>27</v>
      </c>
      <c r="F408" s="82">
        <f t="shared" ref="F408:G410" si="107">F411</f>
        <v>8446537.0700000003</v>
      </c>
      <c r="G408" s="82">
        <f t="shared" si="107"/>
        <v>8446537.0700000003</v>
      </c>
      <c r="H408" s="32" t="s">
        <v>26</v>
      </c>
      <c r="I408" s="32" t="s">
        <v>26</v>
      </c>
      <c r="J408" s="32" t="s">
        <v>86</v>
      </c>
      <c r="K408" s="32" t="s">
        <v>86</v>
      </c>
      <c r="L408" s="32" t="s">
        <v>86</v>
      </c>
    </row>
    <row r="409" spans="1:12" s="1" customFormat="1" ht="72.75" customHeight="1">
      <c r="A409" s="40"/>
      <c r="B409" s="33"/>
      <c r="C409" s="34"/>
      <c r="D409" s="35"/>
      <c r="E409" s="30" t="s">
        <v>28</v>
      </c>
      <c r="F409" s="82">
        <f t="shared" si="107"/>
        <v>8411090.0299999993</v>
      </c>
      <c r="G409" s="82">
        <f t="shared" si="107"/>
        <v>8411090.0299999993</v>
      </c>
      <c r="H409" s="32"/>
      <c r="I409" s="32"/>
      <c r="J409" s="32"/>
      <c r="K409" s="32"/>
      <c r="L409" s="32"/>
    </row>
    <row r="410" spans="1:12" s="1" customFormat="1" ht="50.25" customHeight="1">
      <c r="A410" s="40"/>
      <c r="B410" s="36"/>
      <c r="C410" s="37"/>
      <c r="D410" s="38"/>
      <c r="E410" s="30" t="s">
        <v>25</v>
      </c>
      <c r="F410" s="82">
        <f t="shared" si="107"/>
        <v>35447.040000000001</v>
      </c>
      <c r="G410" s="82">
        <f t="shared" si="107"/>
        <v>35447.040000000001</v>
      </c>
      <c r="H410" s="32"/>
      <c r="I410" s="32"/>
      <c r="J410" s="32"/>
      <c r="K410" s="32"/>
      <c r="L410" s="32"/>
    </row>
    <row r="411" spans="1:12" s="1" customFormat="1" ht="22.5" customHeight="1">
      <c r="A411" s="32" t="s">
        <v>41</v>
      </c>
      <c r="B411" s="41" t="s">
        <v>349</v>
      </c>
      <c r="C411" s="40" t="s">
        <v>86</v>
      </c>
      <c r="D411" s="40" t="s">
        <v>534</v>
      </c>
      <c r="E411" s="30" t="s">
        <v>27</v>
      </c>
      <c r="F411" s="82">
        <f t="shared" ref="F411:G413" si="108">F414+F417+F420+F423</f>
        <v>8446537.0700000003</v>
      </c>
      <c r="G411" s="82">
        <f t="shared" si="108"/>
        <v>8446537.0700000003</v>
      </c>
      <c r="H411" s="32" t="s">
        <v>26</v>
      </c>
      <c r="I411" s="32" t="s">
        <v>26</v>
      </c>
      <c r="J411" s="32" t="s">
        <v>86</v>
      </c>
      <c r="K411" s="32" t="s">
        <v>86</v>
      </c>
      <c r="L411" s="32" t="s">
        <v>86</v>
      </c>
    </row>
    <row r="412" spans="1:12" s="1" customFormat="1" ht="72" customHeight="1">
      <c r="A412" s="32"/>
      <c r="B412" s="41"/>
      <c r="C412" s="40"/>
      <c r="D412" s="40"/>
      <c r="E412" s="30" t="s">
        <v>28</v>
      </c>
      <c r="F412" s="82">
        <f t="shared" si="108"/>
        <v>8411090.0299999993</v>
      </c>
      <c r="G412" s="82">
        <f t="shared" si="108"/>
        <v>8411090.0299999993</v>
      </c>
      <c r="H412" s="32"/>
      <c r="I412" s="32"/>
      <c r="J412" s="32"/>
      <c r="K412" s="32"/>
      <c r="L412" s="32"/>
    </row>
    <row r="413" spans="1:12" s="1" customFormat="1" ht="49.5" customHeight="1">
      <c r="A413" s="32"/>
      <c r="B413" s="41"/>
      <c r="C413" s="40"/>
      <c r="D413" s="40"/>
      <c r="E413" s="30" t="s">
        <v>25</v>
      </c>
      <c r="F413" s="82">
        <f t="shared" si="108"/>
        <v>35447.040000000001</v>
      </c>
      <c r="G413" s="82">
        <f t="shared" si="108"/>
        <v>35447.040000000001</v>
      </c>
      <c r="H413" s="32"/>
      <c r="I413" s="32"/>
      <c r="J413" s="32"/>
      <c r="K413" s="32"/>
      <c r="L413" s="32"/>
    </row>
    <row r="414" spans="1:12" s="1" customFormat="1" ht="18.75" customHeight="1">
      <c r="A414" s="32" t="s">
        <v>42</v>
      </c>
      <c r="B414" s="39" t="s">
        <v>176</v>
      </c>
      <c r="C414" s="40">
        <v>506</v>
      </c>
      <c r="D414" s="40" t="s">
        <v>535</v>
      </c>
      <c r="E414" s="30" t="s">
        <v>27</v>
      </c>
      <c r="F414" s="82">
        <f>SUM(F415:F416)</f>
        <v>29200.01</v>
      </c>
      <c r="G414" s="82">
        <f t="shared" ref="G414" si="109">SUM(G415:G416)</f>
        <v>29200.01</v>
      </c>
      <c r="H414" s="40" t="s">
        <v>177</v>
      </c>
      <c r="I414" s="40" t="s">
        <v>72</v>
      </c>
      <c r="J414" s="40" t="s">
        <v>118</v>
      </c>
      <c r="K414" s="40">
        <v>195</v>
      </c>
      <c r="L414" s="40">
        <v>195</v>
      </c>
    </row>
    <row r="415" spans="1:12" s="1" customFormat="1" ht="66" customHeight="1">
      <c r="A415" s="32"/>
      <c r="B415" s="39"/>
      <c r="C415" s="40"/>
      <c r="D415" s="40"/>
      <c r="E415" s="30" t="s">
        <v>28</v>
      </c>
      <c r="F415" s="82">
        <v>29200.01</v>
      </c>
      <c r="G415" s="82">
        <v>29200.01</v>
      </c>
      <c r="H415" s="40"/>
      <c r="I415" s="40"/>
      <c r="J415" s="40"/>
      <c r="K415" s="40"/>
      <c r="L415" s="40"/>
    </row>
    <row r="416" spans="1:12" s="1" customFormat="1" ht="49.5" customHeight="1">
      <c r="A416" s="32"/>
      <c r="B416" s="39"/>
      <c r="C416" s="40"/>
      <c r="D416" s="40"/>
      <c r="E416" s="30" t="s">
        <v>25</v>
      </c>
      <c r="F416" s="82">
        <v>0</v>
      </c>
      <c r="G416" s="82">
        <v>0</v>
      </c>
      <c r="H416" s="40"/>
      <c r="I416" s="40"/>
      <c r="J416" s="40"/>
      <c r="K416" s="40"/>
      <c r="L416" s="40"/>
    </row>
    <row r="417" spans="1:12" s="1" customFormat="1" ht="21" customHeight="1">
      <c r="A417" s="32" t="s">
        <v>6</v>
      </c>
      <c r="B417" s="39" t="s">
        <v>178</v>
      </c>
      <c r="C417" s="40">
        <v>506</v>
      </c>
      <c r="D417" s="40" t="s">
        <v>536</v>
      </c>
      <c r="E417" s="30" t="s">
        <v>27</v>
      </c>
      <c r="F417" s="82">
        <f>SUM(F418:F419)</f>
        <v>1931833.87</v>
      </c>
      <c r="G417" s="82">
        <f t="shared" ref="G417" si="110">SUM(G418:G419)</f>
        <v>1931833.87</v>
      </c>
      <c r="H417" s="40" t="s">
        <v>179</v>
      </c>
      <c r="I417" s="40" t="s">
        <v>79</v>
      </c>
      <c r="J417" s="40" t="s">
        <v>118</v>
      </c>
      <c r="K417" s="84">
        <v>47.67</v>
      </c>
      <c r="L417" s="84">
        <v>47.67</v>
      </c>
    </row>
    <row r="418" spans="1:12" s="1" customFormat="1" ht="64.5" customHeight="1">
      <c r="A418" s="32"/>
      <c r="B418" s="39"/>
      <c r="C418" s="40"/>
      <c r="D418" s="40"/>
      <c r="E418" s="30" t="s">
        <v>28</v>
      </c>
      <c r="F418" s="82">
        <v>1931833.87</v>
      </c>
      <c r="G418" s="82">
        <v>1931833.87</v>
      </c>
      <c r="H418" s="40"/>
      <c r="I418" s="40"/>
      <c r="J418" s="40"/>
      <c r="K418" s="84"/>
      <c r="L418" s="84"/>
    </row>
    <row r="419" spans="1:12" s="1" customFormat="1" ht="49.5" customHeight="1">
      <c r="A419" s="32"/>
      <c r="B419" s="39"/>
      <c r="C419" s="40"/>
      <c r="D419" s="40"/>
      <c r="E419" s="30" t="s">
        <v>25</v>
      </c>
      <c r="F419" s="82">
        <v>0</v>
      </c>
      <c r="G419" s="82">
        <v>0</v>
      </c>
      <c r="H419" s="40"/>
      <c r="I419" s="40"/>
      <c r="J419" s="40"/>
      <c r="K419" s="84"/>
      <c r="L419" s="84"/>
    </row>
    <row r="420" spans="1:12" s="1" customFormat="1" ht="18.75" customHeight="1">
      <c r="A420" s="32" t="s">
        <v>65</v>
      </c>
      <c r="B420" s="39" t="s">
        <v>180</v>
      </c>
      <c r="C420" s="40">
        <v>506</v>
      </c>
      <c r="D420" s="40" t="s">
        <v>537</v>
      </c>
      <c r="E420" s="30" t="s">
        <v>27</v>
      </c>
      <c r="F420" s="82">
        <f>SUM(F421:F422)</f>
        <v>5250546</v>
      </c>
      <c r="G420" s="82">
        <f t="shared" ref="G420" si="111">SUM(G421:G422)</f>
        <v>5250546</v>
      </c>
      <c r="H420" s="40" t="s">
        <v>181</v>
      </c>
      <c r="I420" s="40" t="s">
        <v>182</v>
      </c>
      <c r="J420" s="40" t="s">
        <v>118</v>
      </c>
      <c r="K420" s="40">
        <v>1</v>
      </c>
      <c r="L420" s="40">
        <v>1</v>
      </c>
    </row>
    <row r="421" spans="1:12" s="1" customFormat="1" ht="69" customHeight="1">
      <c r="A421" s="32"/>
      <c r="B421" s="39"/>
      <c r="C421" s="40"/>
      <c r="D421" s="40"/>
      <c r="E421" s="30" t="s">
        <v>28</v>
      </c>
      <c r="F421" s="82">
        <v>5250546</v>
      </c>
      <c r="G421" s="82">
        <v>5250546</v>
      </c>
      <c r="H421" s="40"/>
      <c r="I421" s="40"/>
      <c r="J421" s="40"/>
      <c r="K421" s="40"/>
      <c r="L421" s="40"/>
    </row>
    <row r="422" spans="1:12" s="1" customFormat="1" ht="49.5" customHeight="1">
      <c r="A422" s="32"/>
      <c r="B422" s="39"/>
      <c r="C422" s="40"/>
      <c r="D422" s="40"/>
      <c r="E422" s="30" t="s">
        <v>25</v>
      </c>
      <c r="F422" s="82">
        <v>0</v>
      </c>
      <c r="G422" s="82">
        <v>0</v>
      </c>
      <c r="H422" s="40"/>
      <c r="I422" s="40"/>
      <c r="J422" s="40"/>
      <c r="K422" s="40"/>
      <c r="L422" s="40"/>
    </row>
    <row r="423" spans="1:12" s="1" customFormat="1" ht="17.25" customHeight="1">
      <c r="A423" s="32" t="s">
        <v>133</v>
      </c>
      <c r="B423" s="39" t="s">
        <v>183</v>
      </c>
      <c r="C423" s="40">
        <v>506</v>
      </c>
      <c r="D423" s="40" t="s">
        <v>538</v>
      </c>
      <c r="E423" s="30" t="s">
        <v>27</v>
      </c>
      <c r="F423" s="82">
        <f>SUM(F424:F425)</f>
        <v>1234957.19</v>
      </c>
      <c r="G423" s="82">
        <f t="shared" ref="G423" si="112">SUM(G424:G425)</f>
        <v>1234957.19</v>
      </c>
      <c r="H423" s="40" t="s">
        <v>184</v>
      </c>
      <c r="I423" s="40" t="s">
        <v>72</v>
      </c>
      <c r="J423" s="40" t="s">
        <v>118</v>
      </c>
      <c r="K423" s="40">
        <v>1</v>
      </c>
      <c r="L423" s="40">
        <v>1</v>
      </c>
    </row>
    <row r="424" spans="1:12" s="1" customFormat="1" ht="69.75" customHeight="1">
      <c r="A424" s="32"/>
      <c r="B424" s="39"/>
      <c r="C424" s="40"/>
      <c r="D424" s="40"/>
      <c r="E424" s="30" t="s">
        <v>28</v>
      </c>
      <c r="F424" s="82">
        <v>1199510.1499999999</v>
      </c>
      <c r="G424" s="82">
        <v>1199510.1499999999</v>
      </c>
      <c r="H424" s="40"/>
      <c r="I424" s="40"/>
      <c r="J424" s="40"/>
      <c r="K424" s="40"/>
      <c r="L424" s="40"/>
    </row>
    <row r="425" spans="1:12" s="1" customFormat="1" ht="49.5" customHeight="1">
      <c r="A425" s="32"/>
      <c r="B425" s="39"/>
      <c r="C425" s="40"/>
      <c r="D425" s="40"/>
      <c r="E425" s="30" t="s">
        <v>25</v>
      </c>
      <c r="F425" s="82">
        <v>35447.040000000001</v>
      </c>
      <c r="G425" s="82">
        <v>35447.040000000001</v>
      </c>
      <c r="H425" s="40"/>
      <c r="I425" s="40"/>
      <c r="J425" s="40"/>
      <c r="K425" s="40"/>
      <c r="L425" s="40"/>
    </row>
    <row r="426" spans="1:12" s="1" customFormat="1" ht="18.75" customHeight="1">
      <c r="A426" s="32" t="s">
        <v>66</v>
      </c>
      <c r="B426" s="27" t="s">
        <v>350</v>
      </c>
      <c r="C426" s="28"/>
      <c r="D426" s="29"/>
      <c r="E426" s="30" t="s">
        <v>27</v>
      </c>
      <c r="F426" s="82">
        <f t="shared" ref="F426:G428" si="113">F429</f>
        <v>502162</v>
      </c>
      <c r="G426" s="82">
        <f t="shared" si="113"/>
        <v>502162</v>
      </c>
      <c r="H426" s="40" t="s">
        <v>86</v>
      </c>
      <c r="I426" s="40" t="s">
        <v>86</v>
      </c>
      <c r="J426" s="40" t="s">
        <v>86</v>
      </c>
      <c r="K426" s="40" t="s">
        <v>86</v>
      </c>
      <c r="L426" s="40" t="s">
        <v>86</v>
      </c>
    </row>
    <row r="427" spans="1:12" s="1" customFormat="1" ht="64.5" customHeight="1">
      <c r="A427" s="32"/>
      <c r="B427" s="33"/>
      <c r="C427" s="34"/>
      <c r="D427" s="35"/>
      <c r="E427" s="30" t="s">
        <v>28</v>
      </c>
      <c r="F427" s="82">
        <f t="shared" si="113"/>
        <v>502162</v>
      </c>
      <c r="G427" s="82">
        <f t="shared" si="113"/>
        <v>502162</v>
      </c>
      <c r="H427" s="40"/>
      <c r="I427" s="40"/>
      <c r="J427" s="40"/>
      <c r="K427" s="40"/>
      <c r="L427" s="40"/>
    </row>
    <row r="428" spans="1:12" s="1" customFormat="1" ht="49.5" customHeight="1">
      <c r="A428" s="32"/>
      <c r="B428" s="36"/>
      <c r="C428" s="37"/>
      <c r="D428" s="38"/>
      <c r="E428" s="30" t="s">
        <v>25</v>
      </c>
      <c r="F428" s="82">
        <f t="shared" si="113"/>
        <v>0</v>
      </c>
      <c r="G428" s="82">
        <f t="shared" si="113"/>
        <v>0</v>
      </c>
      <c r="H428" s="40"/>
      <c r="I428" s="40"/>
      <c r="J428" s="40"/>
      <c r="K428" s="40"/>
      <c r="L428" s="40"/>
    </row>
    <row r="429" spans="1:12" s="1" customFormat="1" ht="21" customHeight="1">
      <c r="A429" s="32" t="s">
        <v>43</v>
      </c>
      <c r="B429" s="41" t="s">
        <v>351</v>
      </c>
      <c r="C429" s="40" t="s">
        <v>86</v>
      </c>
      <c r="D429" s="40" t="s">
        <v>539</v>
      </c>
      <c r="E429" s="30" t="s">
        <v>27</v>
      </c>
      <c r="F429" s="82">
        <f t="shared" ref="F429:G431" si="114">F432+F435</f>
        <v>502162</v>
      </c>
      <c r="G429" s="82">
        <f t="shared" si="114"/>
        <v>502162</v>
      </c>
      <c r="H429" s="40" t="s">
        <v>86</v>
      </c>
      <c r="I429" s="40" t="s">
        <v>86</v>
      </c>
      <c r="J429" s="40" t="s">
        <v>86</v>
      </c>
      <c r="K429" s="40" t="s">
        <v>86</v>
      </c>
      <c r="L429" s="40" t="s">
        <v>86</v>
      </c>
    </row>
    <row r="430" spans="1:12" s="1" customFormat="1" ht="68.25" customHeight="1">
      <c r="A430" s="32"/>
      <c r="B430" s="41"/>
      <c r="C430" s="40"/>
      <c r="D430" s="40"/>
      <c r="E430" s="30" t="s">
        <v>28</v>
      </c>
      <c r="F430" s="82">
        <f t="shared" si="114"/>
        <v>502162</v>
      </c>
      <c r="G430" s="82">
        <f t="shared" si="114"/>
        <v>502162</v>
      </c>
      <c r="H430" s="40"/>
      <c r="I430" s="40"/>
      <c r="J430" s="40"/>
      <c r="K430" s="40"/>
      <c r="L430" s="40"/>
    </row>
    <row r="431" spans="1:12" s="1" customFormat="1" ht="49.5" customHeight="1">
      <c r="A431" s="32"/>
      <c r="B431" s="41"/>
      <c r="C431" s="40"/>
      <c r="D431" s="40"/>
      <c r="E431" s="30" t="s">
        <v>25</v>
      </c>
      <c r="F431" s="82">
        <f t="shared" si="114"/>
        <v>0</v>
      </c>
      <c r="G431" s="82">
        <f t="shared" si="114"/>
        <v>0</v>
      </c>
      <c r="H431" s="40"/>
      <c r="I431" s="40"/>
      <c r="J431" s="40"/>
      <c r="K431" s="40"/>
      <c r="L431" s="40"/>
    </row>
    <row r="432" spans="1:12" s="1" customFormat="1" ht="16.5" customHeight="1">
      <c r="A432" s="32" t="s">
        <v>44</v>
      </c>
      <c r="B432" s="39" t="s">
        <v>185</v>
      </c>
      <c r="C432" s="40">
        <v>506</v>
      </c>
      <c r="D432" s="40" t="s">
        <v>540</v>
      </c>
      <c r="E432" s="30" t="s">
        <v>27</v>
      </c>
      <c r="F432" s="82">
        <f>SUM(F433:F434)</f>
        <v>502162</v>
      </c>
      <c r="G432" s="82">
        <f t="shared" ref="G432" si="115">SUM(G433:G434)</f>
        <v>502162</v>
      </c>
      <c r="H432" s="40" t="s">
        <v>186</v>
      </c>
      <c r="I432" s="40" t="s">
        <v>137</v>
      </c>
      <c r="J432" s="40" t="s">
        <v>118</v>
      </c>
      <c r="K432" s="40">
        <v>19</v>
      </c>
      <c r="L432" s="40">
        <v>19</v>
      </c>
    </row>
    <row r="433" spans="1:12" s="1" customFormat="1" ht="67.5" customHeight="1">
      <c r="A433" s="32"/>
      <c r="B433" s="39"/>
      <c r="C433" s="40"/>
      <c r="D433" s="40"/>
      <c r="E433" s="30" t="s">
        <v>28</v>
      </c>
      <c r="F433" s="82">
        <v>502162</v>
      </c>
      <c r="G433" s="82">
        <v>502162</v>
      </c>
      <c r="H433" s="40"/>
      <c r="I433" s="40"/>
      <c r="J433" s="40"/>
      <c r="K433" s="40"/>
      <c r="L433" s="40"/>
    </row>
    <row r="434" spans="1:12" s="1" customFormat="1" ht="49.5" customHeight="1">
      <c r="A434" s="32"/>
      <c r="B434" s="39"/>
      <c r="C434" s="40"/>
      <c r="D434" s="40"/>
      <c r="E434" s="30" t="s">
        <v>25</v>
      </c>
      <c r="F434" s="82">
        <v>0</v>
      </c>
      <c r="G434" s="82">
        <v>0</v>
      </c>
      <c r="H434" s="40"/>
      <c r="I434" s="40"/>
      <c r="J434" s="40"/>
      <c r="K434" s="40"/>
      <c r="L434" s="40"/>
    </row>
    <row r="435" spans="1:12" s="1" customFormat="1" ht="18.75" customHeight="1">
      <c r="A435" s="32" t="s">
        <v>7</v>
      </c>
      <c r="B435" s="39" t="s">
        <v>240</v>
      </c>
      <c r="C435" s="40" t="s">
        <v>86</v>
      </c>
      <c r="D435" s="40" t="s">
        <v>86</v>
      </c>
      <c r="E435" s="30" t="s">
        <v>27</v>
      </c>
      <c r="F435" s="82">
        <f>SUM(F436:F437)</f>
        <v>0</v>
      </c>
      <c r="G435" s="82">
        <f t="shared" ref="G435" si="116">SUM(G436:G437)</f>
        <v>0</v>
      </c>
      <c r="H435" s="40" t="s">
        <v>187</v>
      </c>
      <c r="I435" s="40" t="s">
        <v>79</v>
      </c>
      <c r="J435" s="40" t="s">
        <v>118</v>
      </c>
      <c r="K435" s="40">
        <v>0</v>
      </c>
      <c r="L435" s="40">
        <v>0</v>
      </c>
    </row>
    <row r="436" spans="1:12" s="1" customFormat="1" ht="65.25" customHeight="1">
      <c r="A436" s="32"/>
      <c r="B436" s="39"/>
      <c r="C436" s="40"/>
      <c r="D436" s="40"/>
      <c r="E436" s="30" t="s">
        <v>28</v>
      </c>
      <c r="F436" s="82">
        <v>0</v>
      </c>
      <c r="G436" s="82">
        <v>0</v>
      </c>
      <c r="H436" s="40"/>
      <c r="I436" s="40"/>
      <c r="J436" s="40"/>
      <c r="K436" s="40"/>
      <c r="L436" s="40"/>
    </row>
    <row r="437" spans="1:12" s="1" customFormat="1" ht="49.5" customHeight="1">
      <c r="A437" s="32"/>
      <c r="B437" s="39"/>
      <c r="C437" s="40"/>
      <c r="D437" s="40"/>
      <c r="E437" s="30" t="s">
        <v>25</v>
      </c>
      <c r="F437" s="82">
        <v>0</v>
      </c>
      <c r="G437" s="82">
        <v>0</v>
      </c>
      <c r="H437" s="40"/>
      <c r="I437" s="40"/>
      <c r="J437" s="40"/>
      <c r="K437" s="40"/>
      <c r="L437" s="40"/>
    </row>
    <row r="438" spans="1:12" s="1" customFormat="1" ht="17.25" customHeight="1">
      <c r="A438" s="32" t="s">
        <v>90</v>
      </c>
      <c r="B438" s="27" t="s">
        <v>352</v>
      </c>
      <c r="C438" s="28"/>
      <c r="D438" s="29"/>
      <c r="E438" s="30" t="s">
        <v>27</v>
      </c>
      <c r="F438" s="82">
        <f t="shared" ref="F438:G440" si="117">F441</f>
        <v>6580285.8599999994</v>
      </c>
      <c r="G438" s="82">
        <f t="shared" si="117"/>
        <v>6580285.8599999994</v>
      </c>
      <c r="H438" s="40" t="s">
        <v>86</v>
      </c>
      <c r="I438" s="40" t="s">
        <v>86</v>
      </c>
      <c r="J438" s="40" t="s">
        <v>86</v>
      </c>
      <c r="K438" s="40" t="s">
        <v>86</v>
      </c>
      <c r="L438" s="40" t="s">
        <v>86</v>
      </c>
    </row>
    <row r="439" spans="1:12" s="1" customFormat="1" ht="66" customHeight="1">
      <c r="A439" s="32"/>
      <c r="B439" s="33"/>
      <c r="C439" s="34"/>
      <c r="D439" s="35"/>
      <c r="E439" s="30" t="s">
        <v>28</v>
      </c>
      <c r="F439" s="82">
        <f t="shared" si="117"/>
        <v>6312018.0700000003</v>
      </c>
      <c r="G439" s="82">
        <f t="shared" si="117"/>
        <v>6312018.0700000003</v>
      </c>
      <c r="H439" s="40"/>
      <c r="I439" s="40"/>
      <c r="J439" s="40"/>
      <c r="K439" s="40"/>
      <c r="L439" s="40"/>
    </row>
    <row r="440" spans="1:12" s="1" customFormat="1" ht="49.5" customHeight="1">
      <c r="A440" s="32"/>
      <c r="B440" s="36"/>
      <c r="C440" s="37"/>
      <c r="D440" s="38"/>
      <c r="E440" s="30" t="s">
        <v>25</v>
      </c>
      <c r="F440" s="82">
        <f t="shared" si="117"/>
        <v>268267.78999999998</v>
      </c>
      <c r="G440" s="82">
        <f t="shared" si="117"/>
        <v>268267.78999999998</v>
      </c>
      <c r="H440" s="40"/>
      <c r="I440" s="40"/>
      <c r="J440" s="40"/>
      <c r="K440" s="40"/>
      <c r="L440" s="40"/>
    </row>
    <row r="441" spans="1:12" s="1" customFormat="1" ht="15.75" customHeight="1">
      <c r="A441" s="32" t="s">
        <v>45</v>
      </c>
      <c r="B441" s="41" t="s">
        <v>353</v>
      </c>
      <c r="C441" s="40" t="s">
        <v>86</v>
      </c>
      <c r="D441" s="40" t="s">
        <v>541</v>
      </c>
      <c r="E441" s="30" t="s">
        <v>27</v>
      </c>
      <c r="F441" s="82">
        <f t="shared" ref="F441:G443" si="118">F444+F447+F450+F453+F456+F459</f>
        <v>6580285.8599999994</v>
      </c>
      <c r="G441" s="82">
        <f t="shared" si="118"/>
        <v>6580285.8599999994</v>
      </c>
      <c r="H441" s="40" t="s">
        <v>86</v>
      </c>
      <c r="I441" s="40" t="s">
        <v>86</v>
      </c>
      <c r="J441" s="40" t="s">
        <v>86</v>
      </c>
      <c r="K441" s="40" t="s">
        <v>86</v>
      </c>
      <c r="L441" s="40" t="s">
        <v>86</v>
      </c>
    </row>
    <row r="442" spans="1:12" s="1" customFormat="1" ht="70.5" customHeight="1">
      <c r="A442" s="32"/>
      <c r="B442" s="41"/>
      <c r="C442" s="40"/>
      <c r="D442" s="40"/>
      <c r="E442" s="30" t="s">
        <v>28</v>
      </c>
      <c r="F442" s="82">
        <f t="shared" si="118"/>
        <v>6312018.0700000003</v>
      </c>
      <c r="G442" s="82">
        <f t="shared" si="118"/>
        <v>6312018.0700000003</v>
      </c>
      <c r="H442" s="40"/>
      <c r="I442" s="40"/>
      <c r="J442" s="40"/>
      <c r="K442" s="40"/>
      <c r="L442" s="40"/>
    </row>
    <row r="443" spans="1:12" s="1" customFormat="1" ht="49.5" customHeight="1">
      <c r="A443" s="32"/>
      <c r="B443" s="41"/>
      <c r="C443" s="40"/>
      <c r="D443" s="40"/>
      <c r="E443" s="30" t="s">
        <v>25</v>
      </c>
      <c r="F443" s="82">
        <f t="shared" si="118"/>
        <v>268267.78999999998</v>
      </c>
      <c r="G443" s="82">
        <f t="shared" si="118"/>
        <v>268267.78999999998</v>
      </c>
      <c r="H443" s="40"/>
      <c r="I443" s="40"/>
      <c r="J443" s="40"/>
      <c r="K443" s="40"/>
      <c r="L443" s="40"/>
    </row>
    <row r="444" spans="1:12" s="1" customFormat="1" ht="19.5" customHeight="1">
      <c r="A444" s="32" t="s">
        <v>188</v>
      </c>
      <c r="B444" s="39" t="s">
        <v>219</v>
      </c>
      <c r="C444" s="40">
        <v>506</v>
      </c>
      <c r="D444" s="40" t="s">
        <v>542</v>
      </c>
      <c r="E444" s="30" t="s">
        <v>27</v>
      </c>
      <c r="F444" s="82">
        <f>SUM(F445:F446)</f>
        <v>498360.48</v>
      </c>
      <c r="G444" s="82">
        <f t="shared" ref="G444" si="119">SUM(G445:G446)</f>
        <v>498360.48</v>
      </c>
      <c r="H444" s="40" t="s">
        <v>189</v>
      </c>
      <c r="I444" s="40" t="s">
        <v>77</v>
      </c>
      <c r="J444" s="40" t="s">
        <v>118</v>
      </c>
      <c r="K444" s="40">
        <v>249</v>
      </c>
      <c r="L444" s="40">
        <v>249</v>
      </c>
    </row>
    <row r="445" spans="1:12" s="1" customFormat="1" ht="66.75" customHeight="1">
      <c r="A445" s="32"/>
      <c r="B445" s="39"/>
      <c r="C445" s="40"/>
      <c r="D445" s="40"/>
      <c r="E445" s="30" t="s">
        <v>28</v>
      </c>
      <c r="F445" s="82">
        <v>498360.48</v>
      </c>
      <c r="G445" s="82">
        <v>498360.48</v>
      </c>
      <c r="H445" s="40"/>
      <c r="I445" s="40"/>
      <c r="J445" s="40"/>
      <c r="K445" s="40"/>
      <c r="L445" s="40"/>
    </row>
    <row r="446" spans="1:12" s="1" customFormat="1" ht="49.5" customHeight="1">
      <c r="A446" s="32"/>
      <c r="B446" s="39"/>
      <c r="C446" s="40"/>
      <c r="D446" s="40"/>
      <c r="E446" s="30" t="s">
        <v>25</v>
      </c>
      <c r="F446" s="82">
        <v>0</v>
      </c>
      <c r="G446" s="82">
        <v>0</v>
      </c>
      <c r="H446" s="40"/>
      <c r="I446" s="40"/>
      <c r="J446" s="40"/>
      <c r="K446" s="40"/>
      <c r="L446" s="40"/>
    </row>
    <row r="447" spans="1:12" s="1" customFormat="1" ht="18.75" customHeight="1">
      <c r="A447" s="47" t="s">
        <v>13</v>
      </c>
      <c r="B447" s="45" t="s">
        <v>226</v>
      </c>
      <c r="C447" s="46">
        <v>506</v>
      </c>
      <c r="D447" s="46" t="s">
        <v>543</v>
      </c>
      <c r="E447" s="30" t="s">
        <v>27</v>
      </c>
      <c r="F447" s="82">
        <f t="shared" ref="F447:G447" si="120">SUM(F448:F449)</f>
        <v>283000</v>
      </c>
      <c r="G447" s="82">
        <f t="shared" si="120"/>
        <v>283000</v>
      </c>
      <c r="H447" s="46" t="s">
        <v>190</v>
      </c>
      <c r="I447" s="46" t="s">
        <v>77</v>
      </c>
      <c r="J447" s="46" t="s">
        <v>118</v>
      </c>
      <c r="K447" s="46">
        <v>120</v>
      </c>
      <c r="L447" s="46">
        <v>120</v>
      </c>
    </row>
    <row r="448" spans="1:12" s="1" customFormat="1" ht="66.75" customHeight="1">
      <c r="A448" s="51"/>
      <c r="B448" s="49"/>
      <c r="C448" s="50"/>
      <c r="D448" s="50"/>
      <c r="E448" s="30" t="s">
        <v>28</v>
      </c>
      <c r="F448" s="82">
        <v>70000</v>
      </c>
      <c r="G448" s="82">
        <v>70000</v>
      </c>
      <c r="H448" s="50"/>
      <c r="I448" s="50"/>
      <c r="J448" s="50"/>
      <c r="K448" s="50"/>
      <c r="L448" s="50"/>
    </row>
    <row r="449" spans="1:12" s="1" customFormat="1" ht="49.5" customHeight="1">
      <c r="A449" s="55"/>
      <c r="B449" s="53"/>
      <c r="C449" s="54"/>
      <c r="D449" s="54"/>
      <c r="E449" s="30" t="s">
        <v>25</v>
      </c>
      <c r="F449" s="82">
        <v>213000</v>
      </c>
      <c r="G449" s="82">
        <v>213000</v>
      </c>
      <c r="H449" s="54"/>
      <c r="I449" s="54"/>
      <c r="J449" s="54"/>
      <c r="K449" s="54"/>
      <c r="L449" s="54"/>
    </row>
    <row r="450" spans="1:12" s="1" customFormat="1" ht="16.5" customHeight="1">
      <c r="A450" s="32" t="s">
        <v>15</v>
      </c>
      <c r="B450" s="39" t="s">
        <v>191</v>
      </c>
      <c r="C450" s="40">
        <v>506</v>
      </c>
      <c r="D450" s="40" t="s">
        <v>544</v>
      </c>
      <c r="E450" s="30" t="s">
        <v>27</v>
      </c>
      <c r="F450" s="82">
        <f>SUM(F451:F452)</f>
        <v>230190.49</v>
      </c>
      <c r="G450" s="82">
        <f t="shared" ref="G450" si="121">SUM(G451:G452)</f>
        <v>230190.49</v>
      </c>
      <c r="H450" s="40" t="s">
        <v>192</v>
      </c>
      <c r="I450" s="40" t="s">
        <v>72</v>
      </c>
      <c r="J450" s="40" t="s">
        <v>118</v>
      </c>
      <c r="K450" s="40">
        <v>12</v>
      </c>
      <c r="L450" s="40">
        <v>12</v>
      </c>
    </row>
    <row r="451" spans="1:12" s="1" customFormat="1" ht="66.75" customHeight="1">
      <c r="A451" s="32"/>
      <c r="B451" s="39"/>
      <c r="C451" s="40"/>
      <c r="D451" s="40"/>
      <c r="E451" s="30" t="s">
        <v>28</v>
      </c>
      <c r="F451" s="82">
        <v>230190.49</v>
      </c>
      <c r="G451" s="82">
        <v>230190.49</v>
      </c>
      <c r="H451" s="40"/>
      <c r="I451" s="40"/>
      <c r="J451" s="40"/>
      <c r="K451" s="40"/>
      <c r="L451" s="40"/>
    </row>
    <row r="452" spans="1:12" s="1" customFormat="1" ht="49.5" customHeight="1">
      <c r="A452" s="32"/>
      <c r="B452" s="39"/>
      <c r="C452" s="40"/>
      <c r="D452" s="40"/>
      <c r="E452" s="30" t="s">
        <v>25</v>
      </c>
      <c r="F452" s="82">
        <v>0</v>
      </c>
      <c r="G452" s="82">
        <v>0</v>
      </c>
      <c r="H452" s="40"/>
      <c r="I452" s="40"/>
      <c r="J452" s="40"/>
      <c r="K452" s="40"/>
      <c r="L452" s="40"/>
    </row>
    <row r="453" spans="1:12" s="1" customFormat="1" ht="18.75" customHeight="1">
      <c r="A453" s="32" t="s">
        <v>16</v>
      </c>
      <c r="B453" s="39" t="s">
        <v>193</v>
      </c>
      <c r="C453" s="40">
        <v>506</v>
      </c>
      <c r="D453" s="40" t="s">
        <v>545</v>
      </c>
      <c r="E453" s="30" t="s">
        <v>27</v>
      </c>
      <c r="F453" s="82">
        <f>SUM(F454:F455)</f>
        <v>750</v>
      </c>
      <c r="G453" s="82">
        <f t="shared" ref="G453" si="122">SUM(G454:G455)</f>
        <v>750</v>
      </c>
      <c r="H453" s="40" t="s">
        <v>194</v>
      </c>
      <c r="I453" s="40" t="s">
        <v>77</v>
      </c>
      <c r="J453" s="40" t="s">
        <v>118</v>
      </c>
      <c r="K453" s="40">
        <v>4</v>
      </c>
      <c r="L453" s="40">
        <v>4</v>
      </c>
    </row>
    <row r="454" spans="1:12" s="1" customFormat="1" ht="66" customHeight="1">
      <c r="A454" s="32"/>
      <c r="B454" s="39"/>
      <c r="C454" s="40"/>
      <c r="D454" s="40"/>
      <c r="E454" s="30" t="s">
        <v>28</v>
      </c>
      <c r="F454" s="82">
        <v>750</v>
      </c>
      <c r="G454" s="82">
        <v>750</v>
      </c>
      <c r="H454" s="40"/>
      <c r="I454" s="40"/>
      <c r="J454" s="40"/>
      <c r="K454" s="40"/>
      <c r="L454" s="40"/>
    </row>
    <row r="455" spans="1:12" s="1" customFormat="1" ht="49.5" customHeight="1">
      <c r="A455" s="32"/>
      <c r="B455" s="39"/>
      <c r="C455" s="40"/>
      <c r="D455" s="40"/>
      <c r="E455" s="30" t="s">
        <v>25</v>
      </c>
      <c r="F455" s="82">
        <v>0</v>
      </c>
      <c r="G455" s="82">
        <v>0</v>
      </c>
      <c r="H455" s="40"/>
      <c r="I455" s="40"/>
      <c r="J455" s="40"/>
      <c r="K455" s="40"/>
      <c r="L455" s="40"/>
    </row>
    <row r="456" spans="1:12" s="1" customFormat="1" ht="21" customHeight="1">
      <c r="A456" s="32" t="s">
        <v>17</v>
      </c>
      <c r="B456" s="39" t="s">
        <v>195</v>
      </c>
      <c r="C456" s="40">
        <v>506</v>
      </c>
      <c r="D456" s="40" t="s">
        <v>546</v>
      </c>
      <c r="E456" s="30" t="s">
        <v>27</v>
      </c>
      <c r="F456" s="82">
        <f>SUM(F457:F458)</f>
        <v>5480463.6200000001</v>
      </c>
      <c r="G456" s="82">
        <f t="shared" ref="G456" si="123">SUM(G457:G458)</f>
        <v>5480463.6200000001</v>
      </c>
      <c r="H456" s="40" t="s">
        <v>196</v>
      </c>
      <c r="I456" s="40" t="s">
        <v>79</v>
      </c>
      <c r="J456" s="40" t="s">
        <v>118</v>
      </c>
      <c r="K456" s="40">
        <v>100</v>
      </c>
      <c r="L456" s="40">
        <v>100</v>
      </c>
    </row>
    <row r="457" spans="1:12" s="1" customFormat="1" ht="66" customHeight="1">
      <c r="A457" s="32"/>
      <c r="B457" s="39"/>
      <c r="C457" s="40"/>
      <c r="D457" s="40"/>
      <c r="E457" s="30" t="s">
        <v>28</v>
      </c>
      <c r="F457" s="82">
        <v>5480463.6200000001</v>
      </c>
      <c r="G457" s="82">
        <v>5480463.6200000001</v>
      </c>
      <c r="H457" s="40"/>
      <c r="I457" s="40"/>
      <c r="J457" s="40"/>
      <c r="K457" s="40"/>
      <c r="L457" s="40"/>
    </row>
    <row r="458" spans="1:12" s="1" customFormat="1" ht="49.5" customHeight="1">
      <c r="A458" s="32"/>
      <c r="B458" s="39"/>
      <c r="C458" s="40"/>
      <c r="D458" s="40"/>
      <c r="E458" s="30" t="s">
        <v>25</v>
      </c>
      <c r="F458" s="82">
        <v>0</v>
      </c>
      <c r="G458" s="82">
        <v>0</v>
      </c>
      <c r="H458" s="40"/>
      <c r="I458" s="40"/>
      <c r="J458" s="40"/>
      <c r="K458" s="40"/>
      <c r="L458" s="40"/>
    </row>
    <row r="459" spans="1:12" s="1" customFormat="1" ht="20.25" customHeight="1">
      <c r="A459" s="47" t="s">
        <v>171</v>
      </c>
      <c r="B459" s="39" t="s">
        <v>227</v>
      </c>
      <c r="C459" s="46">
        <v>506</v>
      </c>
      <c r="D459" s="46" t="s">
        <v>547</v>
      </c>
      <c r="E459" s="30" t="s">
        <v>27</v>
      </c>
      <c r="F459" s="82">
        <f>SUM(F460:F461)</f>
        <v>87521.27</v>
      </c>
      <c r="G459" s="82">
        <f t="shared" ref="G459" si="124">SUM(G460:G461)</f>
        <v>87521.27</v>
      </c>
      <c r="H459" s="46" t="s">
        <v>228</v>
      </c>
      <c r="I459" s="46" t="s">
        <v>77</v>
      </c>
      <c r="J459" s="46" t="s">
        <v>118</v>
      </c>
      <c r="K459" s="46">
        <v>2</v>
      </c>
      <c r="L459" s="46">
        <v>2</v>
      </c>
    </row>
    <row r="460" spans="1:12" s="1" customFormat="1" ht="66.75" customHeight="1">
      <c r="A460" s="51"/>
      <c r="B460" s="39"/>
      <c r="C460" s="50"/>
      <c r="D460" s="50"/>
      <c r="E460" s="30" t="s">
        <v>28</v>
      </c>
      <c r="F460" s="82">
        <v>32253.48</v>
      </c>
      <c r="G460" s="82">
        <v>32253.48</v>
      </c>
      <c r="H460" s="50"/>
      <c r="I460" s="50"/>
      <c r="J460" s="50"/>
      <c r="K460" s="50"/>
      <c r="L460" s="50"/>
    </row>
    <row r="461" spans="1:12" s="1" customFormat="1" ht="49.5" customHeight="1">
      <c r="A461" s="55"/>
      <c r="B461" s="39"/>
      <c r="C461" s="54"/>
      <c r="D461" s="54"/>
      <c r="E461" s="30" t="s">
        <v>25</v>
      </c>
      <c r="F461" s="82">
        <v>55267.79</v>
      </c>
      <c r="G461" s="82">
        <v>55267.79</v>
      </c>
      <c r="H461" s="54"/>
      <c r="I461" s="54"/>
      <c r="J461" s="54"/>
      <c r="K461" s="54"/>
      <c r="L461" s="54"/>
    </row>
    <row r="462" spans="1:12" s="1" customFormat="1" ht="21" customHeight="1">
      <c r="A462" s="32" t="s">
        <v>121</v>
      </c>
      <c r="B462" s="27" t="s">
        <v>354</v>
      </c>
      <c r="C462" s="28"/>
      <c r="D462" s="29"/>
      <c r="E462" s="30" t="s">
        <v>27</v>
      </c>
      <c r="F462" s="82">
        <f t="shared" ref="F462:G464" si="125">F465</f>
        <v>70000</v>
      </c>
      <c r="G462" s="82">
        <f t="shared" si="125"/>
        <v>70000</v>
      </c>
      <c r="H462" s="46" t="s">
        <v>86</v>
      </c>
      <c r="I462" s="46" t="s">
        <v>86</v>
      </c>
      <c r="J462" s="46" t="s">
        <v>86</v>
      </c>
      <c r="K462" s="46" t="s">
        <v>86</v>
      </c>
      <c r="L462" s="46" t="s">
        <v>86</v>
      </c>
    </row>
    <row r="463" spans="1:12" s="1" customFormat="1" ht="66" customHeight="1">
      <c r="A463" s="32"/>
      <c r="B463" s="33"/>
      <c r="C463" s="34"/>
      <c r="D463" s="35"/>
      <c r="E463" s="30" t="s">
        <v>28</v>
      </c>
      <c r="F463" s="82">
        <f t="shared" si="125"/>
        <v>70000</v>
      </c>
      <c r="G463" s="82">
        <f t="shared" si="125"/>
        <v>70000</v>
      </c>
      <c r="H463" s="50"/>
      <c r="I463" s="50"/>
      <c r="J463" s="50"/>
      <c r="K463" s="50"/>
      <c r="L463" s="50"/>
    </row>
    <row r="464" spans="1:12" s="1" customFormat="1" ht="49.5" customHeight="1">
      <c r="A464" s="32"/>
      <c r="B464" s="36"/>
      <c r="C464" s="37"/>
      <c r="D464" s="38"/>
      <c r="E464" s="30" t="s">
        <v>25</v>
      </c>
      <c r="F464" s="82">
        <f t="shared" si="125"/>
        <v>0</v>
      </c>
      <c r="G464" s="82">
        <f t="shared" si="125"/>
        <v>0</v>
      </c>
      <c r="H464" s="54"/>
      <c r="I464" s="54"/>
      <c r="J464" s="54"/>
      <c r="K464" s="54"/>
      <c r="L464" s="54"/>
    </row>
    <row r="465" spans="1:12" s="1" customFormat="1" ht="20.25" customHeight="1">
      <c r="A465" s="32" t="s">
        <v>47</v>
      </c>
      <c r="B465" s="41" t="s">
        <v>355</v>
      </c>
      <c r="C465" s="46" t="s">
        <v>86</v>
      </c>
      <c r="D465" s="46" t="s">
        <v>548</v>
      </c>
      <c r="E465" s="30" t="s">
        <v>27</v>
      </c>
      <c r="F465" s="82">
        <f t="shared" ref="F465:G467" si="126">F468+F471</f>
        <v>70000</v>
      </c>
      <c r="G465" s="82">
        <f t="shared" si="126"/>
        <v>70000</v>
      </c>
      <c r="H465" s="46" t="s">
        <v>86</v>
      </c>
      <c r="I465" s="46" t="s">
        <v>86</v>
      </c>
      <c r="J465" s="46" t="s">
        <v>86</v>
      </c>
      <c r="K465" s="46" t="s">
        <v>86</v>
      </c>
      <c r="L465" s="46" t="s">
        <v>86</v>
      </c>
    </row>
    <row r="466" spans="1:12" s="1" customFormat="1" ht="67.5" customHeight="1">
      <c r="A466" s="32"/>
      <c r="B466" s="41"/>
      <c r="C466" s="50"/>
      <c r="D466" s="50"/>
      <c r="E466" s="30" t="s">
        <v>28</v>
      </c>
      <c r="F466" s="82">
        <f t="shared" si="126"/>
        <v>70000</v>
      </c>
      <c r="G466" s="82">
        <f t="shared" si="126"/>
        <v>70000</v>
      </c>
      <c r="H466" s="50"/>
      <c r="I466" s="50"/>
      <c r="J466" s="50"/>
      <c r="K466" s="50"/>
      <c r="L466" s="50"/>
    </row>
    <row r="467" spans="1:12" s="1" customFormat="1" ht="49.5" customHeight="1">
      <c r="A467" s="32"/>
      <c r="B467" s="41"/>
      <c r="C467" s="54"/>
      <c r="D467" s="54"/>
      <c r="E467" s="30" t="s">
        <v>25</v>
      </c>
      <c r="F467" s="82">
        <f t="shared" si="126"/>
        <v>0</v>
      </c>
      <c r="G467" s="82">
        <f t="shared" si="126"/>
        <v>0</v>
      </c>
      <c r="H467" s="54"/>
      <c r="I467" s="54"/>
      <c r="J467" s="54"/>
      <c r="K467" s="54"/>
      <c r="L467" s="54"/>
    </row>
    <row r="468" spans="1:12" s="1" customFormat="1" ht="21" customHeight="1">
      <c r="A468" s="47" t="s">
        <v>48</v>
      </c>
      <c r="B468" s="45" t="s">
        <v>229</v>
      </c>
      <c r="C468" s="46">
        <v>506</v>
      </c>
      <c r="D468" s="46" t="s">
        <v>549</v>
      </c>
      <c r="E468" s="30" t="s">
        <v>27</v>
      </c>
      <c r="F468" s="82">
        <f>SUM(F469:F470)</f>
        <v>20000</v>
      </c>
      <c r="G468" s="82">
        <f t="shared" ref="G468" si="127">SUM(G469:G470)</f>
        <v>20000</v>
      </c>
      <c r="H468" s="46" t="s">
        <v>230</v>
      </c>
      <c r="I468" s="46" t="s">
        <v>77</v>
      </c>
      <c r="J468" s="46" t="s">
        <v>118</v>
      </c>
      <c r="K468" s="46">
        <v>7680</v>
      </c>
      <c r="L468" s="46">
        <v>7680</v>
      </c>
    </row>
    <row r="469" spans="1:12" s="1" customFormat="1" ht="66.75" customHeight="1">
      <c r="A469" s="51"/>
      <c r="B469" s="49"/>
      <c r="C469" s="50"/>
      <c r="D469" s="50"/>
      <c r="E469" s="30" t="s">
        <v>28</v>
      </c>
      <c r="F469" s="82">
        <v>20000</v>
      </c>
      <c r="G469" s="82">
        <v>20000</v>
      </c>
      <c r="H469" s="50"/>
      <c r="I469" s="50"/>
      <c r="J469" s="50"/>
      <c r="K469" s="50"/>
      <c r="L469" s="50"/>
    </row>
    <row r="470" spans="1:12" s="1" customFormat="1" ht="49.5" customHeight="1">
      <c r="A470" s="55"/>
      <c r="B470" s="53"/>
      <c r="C470" s="54"/>
      <c r="D470" s="54"/>
      <c r="E470" s="30" t="s">
        <v>25</v>
      </c>
      <c r="F470" s="82">
        <v>0</v>
      </c>
      <c r="G470" s="82">
        <v>0</v>
      </c>
      <c r="H470" s="54"/>
      <c r="I470" s="54"/>
      <c r="J470" s="54"/>
      <c r="K470" s="54"/>
      <c r="L470" s="54"/>
    </row>
    <row r="471" spans="1:12" s="1" customFormat="1" ht="20.25" customHeight="1">
      <c r="A471" s="47" t="s">
        <v>99</v>
      </c>
      <c r="B471" s="45" t="s">
        <v>231</v>
      </c>
      <c r="C471" s="46">
        <v>506</v>
      </c>
      <c r="D471" s="46" t="s">
        <v>550</v>
      </c>
      <c r="E471" s="30" t="s">
        <v>27</v>
      </c>
      <c r="F471" s="82">
        <f>SUM(F472:F473)</f>
        <v>50000</v>
      </c>
      <c r="G471" s="82">
        <f t="shared" ref="G471" si="128">SUM(G472:G473)</f>
        <v>50000</v>
      </c>
      <c r="H471" s="46" t="s">
        <v>232</v>
      </c>
      <c r="I471" s="46" t="s">
        <v>77</v>
      </c>
      <c r="J471" s="46" t="s">
        <v>118</v>
      </c>
      <c r="K471" s="46">
        <v>2250</v>
      </c>
      <c r="L471" s="46">
        <v>2250</v>
      </c>
    </row>
    <row r="472" spans="1:12" s="1" customFormat="1" ht="67.5" customHeight="1">
      <c r="A472" s="51"/>
      <c r="B472" s="49"/>
      <c r="C472" s="50"/>
      <c r="D472" s="50"/>
      <c r="E472" s="30" t="s">
        <v>28</v>
      </c>
      <c r="F472" s="82">
        <v>50000</v>
      </c>
      <c r="G472" s="82">
        <v>50000</v>
      </c>
      <c r="H472" s="50"/>
      <c r="I472" s="50"/>
      <c r="J472" s="50"/>
      <c r="K472" s="50"/>
      <c r="L472" s="50"/>
    </row>
    <row r="473" spans="1:12" s="1" customFormat="1" ht="49.5" customHeight="1">
      <c r="A473" s="55"/>
      <c r="B473" s="53"/>
      <c r="C473" s="54"/>
      <c r="D473" s="54"/>
      <c r="E473" s="30" t="s">
        <v>25</v>
      </c>
      <c r="F473" s="82">
        <v>0</v>
      </c>
      <c r="G473" s="82">
        <v>0</v>
      </c>
      <c r="H473" s="54"/>
      <c r="I473" s="54"/>
      <c r="J473" s="54"/>
      <c r="K473" s="54"/>
      <c r="L473" s="54"/>
    </row>
    <row r="474" spans="1:12" s="1" customFormat="1" ht="22.5" customHeight="1">
      <c r="A474" s="85" t="s">
        <v>4</v>
      </c>
      <c r="B474" s="85"/>
      <c r="C474" s="40" t="s">
        <v>86</v>
      </c>
      <c r="D474" s="40" t="s">
        <v>86</v>
      </c>
      <c r="E474" s="30" t="s">
        <v>27</v>
      </c>
      <c r="F474" s="82">
        <f t="shared" ref="F474:G476" si="129">F408+F426+F438+F462</f>
        <v>15598984.93</v>
      </c>
      <c r="G474" s="82">
        <f t="shared" si="129"/>
        <v>15598984.93</v>
      </c>
      <c r="H474" s="32" t="s">
        <v>26</v>
      </c>
      <c r="I474" s="32" t="s">
        <v>26</v>
      </c>
      <c r="J474" s="32" t="s">
        <v>86</v>
      </c>
      <c r="K474" s="32" t="s">
        <v>86</v>
      </c>
      <c r="L474" s="32" t="s">
        <v>86</v>
      </c>
    </row>
    <row r="475" spans="1:12" s="1" customFormat="1" ht="66.75" customHeight="1">
      <c r="A475" s="85"/>
      <c r="B475" s="85"/>
      <c r="C475" s="40"/>
      <c r="D475" s="40"/>
      <c r="E475" s="30" t="s">
        <v>28</v>
      </c>
      <c r="F475" s="82">
        <f t="shared" si="129"/>
        <v>15295270.1</v>
      </c>
      <c r="G475" s="82">
        <f t="shared" si="129"/>
        <v>15295270.1</v>
      </c>
      <c r="H475" s="32"/>
      <c r="I475" s="32"/>
      <c r="J475" s="32"/>
      <c r="K475" s="32"/>
      <c r="L475" s="32"/>
    </row>
    <row r="476" spans="1:12" s="1" customFormat="1" ht="60" customHeight="1">
      <c r="A476" s="85"/>
      <c r="B476" s="85"/>
      <c r="C476" s="40"/>
      <c r="D476" s="40"/>
      <c r="E476" s="30" t="s">
        <v>25</v>
      </c>
      <c r="F476" s="82">
        <f t="shared" si="129"/>
        <v>303714.82999999996</v>
      </c>
      <c r="G476" s="82">
        <f t="shared" si="129"/>
        <v>303714.82999999996</v>
      </c>
      <c r="H476" s="32"/>
      <c r="I476" s="32"/>
      <c r="J476" s="32"/>
      <c r="K476" s="32"/>
      <c r="L476" s="32"/>
    </row>
    <row r="477" spans="1:12" s="1" customFormat="1" ht="37.5" customHeight="1">
      <c r="A477" s="9" t="s">
        <v>356</v>
      </c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1"/>
    </row>
    <row r="478" spans="1:12" s="1" customFormat="1" ht="35.25" customHeight="1">
      <c r="A478" s="9" t="s">
        <v>452</v>
      </c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1"/>
    </row>
    <row r="479" spans="1:12" s="1" customFormat="1" ht="21.75" customHeight="1">
      <c r="A479" s="40" t="s">
        <v>64</v>
      </c>
      <c r="B479" s="27" t="s">
        <v>357</v>
      </c>
      <c r="C479" s="28"/>
      <c r="D479" s="29"/>
      <c r="E479" s="30" t="s">
        <v>27</v>
      </c>
      <c r="F479" s="82">
        <f t="shared" ref="F479:G482" si="130">F483</f>
        <v>5000</v>
      </c>
      <c r="G479" s="82">
        <f t="shared" si="130"/>
        <v>5000</v>
      </c>
      <c r="H479" s="32" t="s">
        <v>26</v>
      </c>
      <c r="I479" s="32" t="s">
        <v>26</v>
      </c>
      <c r="J479" s="32" t="s">
        <v>86</v>
      </c>
      <c r="K479" s="32" t="s">
        <v>86</v>
      </c>
      <c r="L479" s="32" t="s">
        <v>86</v>
      </c>
    </row>
    <row r="480" spans="1:12" s="1" customFormat="1" ht="70.5" customHeight="1">
      <c r="A480" s="40"/>
      <c r="B480" s="33"/>
      <c r="C480" s="34"/>
      <c r="D480" s="35"/>
      <c r="E480" s="30" t="s">
        <v>28</v>
      </c>
      <c r="F480" s="82">
        <f t="shared" si="130"/>
        <v>5000</v>
      </c>
      <c r="G480" s="82">
        <f t="shared" si="130"/>
        <v>5000</v>
      </c>
      <c r="H480" s="32"/>
      <c r="I480" s="32"/>
      <c r="J480" s="32"/>
      <c r="K480" s="32"/>
      <c r="L480" s="32"/>
    </row>
    <row r="481" spans="1:12" s="1" customFormat="1" ht="53.25" customHeight="1">
      <c r="A481" s="40"/>
      <c r="B481" s="33"/>
      <c r="C481" s="34"/>
      <c r="D481" s="35"/>
      <c r="E481" s="30" t="s">
        <v>25</v>
      </c>
      <c r="F481" s="82">
        <f t="shared" si="130"/>
        <v>0</v>
      </c>
      <c r="G481" s="82">
        <f t="shared" si="130"/>
        <v>0</v>
      </c>
      <c r="H481" s="32"/>
      <c r="I481" s="32"/>
      <c r="J481" s="32"/>
      <c r="K481" s="32"/>
      <c r="L481" s="32"/>
    </row>
    <row r="482" spans="1:12" s="1" customFormat="1" ht="53.25" customHeight="1">
      <c r="A482" s="40"/>
      <c r="B482" s="36"/>
      <c r="C482" s="37"/>
      <c r="D482" s="38"/>
      <c r="E482" s="30" t="s">
        <v>14</v>
      </c>
      <c r="F482" s="82">
        <f t="shared" si="130"/>
        <v>0</v>
      </c>
      <c r="G482" s="82">
        <f t="shared" si="130"/>
        <v>0</v>
      </c>
      <c r="H482" s="32"/>
      <c r="I482" s="32"/>
      <c r="J482" s="32"/>
      <c r="K482" s="32"/>
      <c r="L482" s="32"/>
    </row>
    <row r="483" spans="1:12" s="1" customFormat="1" ht="16.5" customHeight="1">
      <c r="A483" s="40" t="s">
        <v>41</v>
      </c>
      <c r="B483" s="39" t="s">
        <v>358</v>
      </c>
      <c r="C483" s="32" t="s">
        <v>86</v>
      </c>
      <c r="D483" s="32" t="s">
        <v>551</v>
      </c>
      <c r="E483" s="30" t="s">
        <v>27</v>
      </c>
      <c r="F483" s="82">
        <f t="shared" ref="F483:G486" si="131">F487+F491</f>
        <v>5000</v>
      </c>
      <c r="G483" s="82">
        <f t="shared" si="131"/>
        <v>5000</v>
      </c>
      <c r="H483" s="32" t="s">
        <v>26</v>
      </c>
      <c r="I483" s="32" t="s">
        <v>26</v>
      </c>
      <c r="J483" s="32" t="s">
        <v>86</v>
      </c>
      <c r="K483" s="32" t="s">
        <v>86</v>
      </c>
      <c r="L483" s="32" t="s">
        <v>86</v>
      </c>
    </row>
    <row r="484" spans="1:12" s="1" customFormat="1" ht="66.75" customHeight="1">
      <c r="A484" s="40"/>
      <c r="B484" s="39"/>
      <c r="C484" s="32"/>
      <c r="D484" s="32"/>
      <c r="E484" s="30" t="s">
        <v>28</v>
      </c>
      <c r="F484" s="82">
        <f t="shared" si="131"/>
        <v>5000</v>
      </c>
      <c r="G484" s="82">
        <f t="shared" si="131"/>
        <v>5000</v>
      </c>
      <c r="H484" s="32"/>
      <c r="I484" s="32"/>
      <c r="J484" s="32"/>
      <c r="K484" s="32"/>
      <c r="L484" s="32"/>
    </row>
    <row r="485" spans="1:12" s="1" customFormat="1" ht="57" customHeight="1">
      <c r="A485" s="40"/>
      <c r="B485" s="39"/>
      <c r="C485" s="32"/>
      <c r="D485" s="32"/>
      <c r="E485" s="30" t="s">
        <v>25</v>
      </c>
      <c r="F485" s="82">
        <f t="shared" si="131"/>
        <v>0</v>
      </c>
      <c r="G485" s="82">
        <f t="shared" si="131"/>
        <v>0</v>
      </c>
      <c r="H485" s="32"/>
      <c r="I485" s="32"/>
      <c r="J485" s="32"/>
      <c r="K485" s="32"/>
      <c r="L485" s="32"/>
    </row>
    <row r="486" spans="1:12" s="1" customFormat="1" ht="57" customHeight="1">
      <c r="A486" s="40"/>
      <c r="B486" s="39"/>
      <c r="C486" s="32"/>
      <c r="D486" s="32"/>
      <c r="E486" s="30" t="s">
        <v>14</v>
      </c>
      <c r="F486" s="82">
        <f t="shared" si="131"/>
        <v>0</v>
      </c>
      <c r="G486" s="82">
        <f t="shared" si="131"/>
        <v>0</v>
      </c>
      <c r="H486" s="32"/>
      <c r="I486" s="32"/>
      <c r="J486" s="32"/>
      <c r="K486" s="32"/>
      <c r="L486" s="32"/>
    </row>
    <row r="487" spans="1:12" s="1" customFormat="1" ht="20.25" customHeight="1">
      <c r="A487" s="32" t="s">
        <v>42</v>
      </c>
      <c r="B487" s="39" t="s">
        <v>60</v>
      </c>
      <c r="C487" s="32" t="s">
        <v>86</v>
      </c>
      <c r="D487" s="32" t="s">
        <v>86</v>
      </c>
      <c r="E487" s="30" t="s">
        <v>27</v>
      </c>
      <c r="F487" s="82">
        <f>SUM(F488:F490)</f>
        <v>0</v>
      </c>
      <c r="G487" s="82">
        <f t="shared" ref="G487" si="132">SUM(G488:G490)</f>
        <v>0</v>
      </c>
      <c r="H487" s="39" t="s">
        <v>5</v>
      </c>
      <c r="I487" s="40" t="s">
        <v>79</v>
      </c>
      <c r="J487" s="40" t="s">
        <v>118</v>
      </c>
      <c r="K487" s="40">
        <v>18.899999999999999</v>
      </c>
      <c r="L487" s="40">
        <v>18.899999999999999</v>
      </c>
    </row>
    <row r="488" spans="1:12" s="1" customFormat="1" ht="66" customHeight="1">
      <c r="A488" s="32"/>
      <c r="B488" s="39"/>
      <c r="C488" s="32"/>
      <c r="D488" s="32"/>
      <c r="E488" s="30" t="s">
        <v>28</v>
      </c>
      <c r="F488" s="82">
        <v>0</v>
      </c>
      <c r="G488" s="82">
        <v>0</v>
      </c>
      <c r="H488" s="39"/>
      <c r="I488" s="40"/>
      <c r="J488" s="40"/>
      <c r="K488" s="40"/>
      <c r="L488" s="40"/>
    </row>
    <row r="489" spans="1:12" s="1" customFormat="1" ht="55.5" customHeight="1">
      <c r="A489" s="32"/>
      <c r="B489" s="39"/>
      <c r="C489" s="32"/>
      <c r="D489" s="32"/>
      <c r="E489" s="30" t="s">
        <v>25</v>
      </c>
      <c r="F489" s="82">
        <v>0</v>
      </c>
      <c r="G489" s="82">
        <v>0</v>
      </c>
      <c r="H489" s="39"/>
      <c r="I489" s="40"/>
      <c r="J489" s="40"/>
      <c r="K489" s="40"/>
      <c r="L489" s="40"/>
    </row>
    <row r="490" spans="1:12" s="1" customFormat="1" ht="53.25" customHeight="1">
      <c r="A490" s="32"/>
      <c r="B490" s="39"/>
      <c r="C490" s="32"/>
      <c r="D490" s="32"/>
      <c r="E490" s="30" t="s">
        <v>14</v>
      </c>
      <c r="F490" s="82">
        <v>0</v>
      </c>
      <c r="G490" s="82">
        <v>0</v>
      </c>
      <c r="H490" s="39"/>
      <c r="I490" s="40"/>
      <c r="J490" s="40"/>
      <c r="K490" s="40"/>
      <c r="L490" s="40"/>
    </row>
    <row r="491" spans="1:12" s="1" customFormat="1" ht="19.5" customHeight="1">
      <c r="A491" s="32" t="s">
        <v>6</v>
      </c>
      <c r="B491" s="39" t="s">
        <v>54</v>
      </c>
      <c r="C491" s="32">
        <v>506</v>
      </c>
      <c r="D491" s="32" t="s">
        <v>552</v>
      </c>
      <c r="E491" s="30" t="s">
        <v>27</v>
      </c>
      <c r="F491" s="82">
        <f>SUM(F492:F494)</f>
        <v>5000</v>
      </c>
      <c r="G491" s="82">
        <f t="shared" ref="G491" si="133">SUM(G492:G494)</f>
        <v>5000</v>
      </c>
      <c r="H491" s="86" t="s">
        <v>73</v>
      </c>
      <c r="I491" s="40" t="s">
        <v>77</v>
      </c>
      <c r="J491" s="40" t="s">
        <v>118</v>
      </c>
      <c r="K491" s="40">
        <v>45</v>
      </c>
      <c r="L491" s="40">
        <v>45</v>
      </c>
    </row>
    <row r="492" spans="1:12" s="1" customFormat="1" ht="73.5" customHeight="1">
      <c r="A492" s="32"/>
      <c r="B492" s="39"/>
      <c r="C492" s="32"/>
      <c r="D492" s="32"/>
      <c r="E492" s="30" t="s">
        <v>28</v>
      </c>
      <c r="F492" s="82">
        <v>5000</v>
      </c>
      <c r="G492" s="82">
        <v>5000</v>
      </c>
      <c r="H492" s="86"/>
      <c r="I492" s="40"/>
      <c r="J492" s="40"/>
      <c r="K492" s="40"/>
      <c r="L492" s="40"/>
    </row>
    <row r="493" spans="1:12" s="1" customFormat="1" ht="48" customHeight="1">
      <c r="A493" s="32"/>
      <c r="B493" s="39"/>
      <c r="C493" s="32"/>
      <c r="D493" s="32"/>
      <c r="E493" s="30" t="s">
        <v>25</v>
      </c>
      <c r="F493" s="82">
        <v>0</v>
      </c>
      <c r="G493" s="82">
        <v>0</v>
      </c>
      <c r="H493" s="86"/>
      <c r="I493" s="40"/>
      <c r="J493" s="40"/>
      <c r="K493" s="40"/>
      <c r="L493" s="40"/>
    </row>
    <row r="494" spans="1:12" s="1" customFormat="1" ht="52.5" customHeight="1">
      <c r="A494" s="32"/>
      <c r="B494" s="39"/>
      <c r="C494" s="32"/>
      <c r="D494" s="32"/>
      <c r="E494" s="30" t="s">
        <v>14</v>
      </c>
      <c r="F494" s="82">
        <v>0</v>
      </c>
      <c r="G494" s="82">
        <v>0</v>
      </c>
      <c r="H494" s="86"/>
      <c r="I494" s="40"/>
      <c r="J494" s="40"/>
      <c r="K494" s="40"/>
      <c r="L494" s="40"/>
    </row>
    <row r="495" spans="1:12" s="1" customFormat="1" ht="19.5" customHeight="1">
      <c r="A495" s="32" t="s">
        <v>66</v>
      </c>
      <c r="B495" s="27" t="s">
        <v>359</v>
      </c>
      <c r="C495" s="28"/>
      <c r="D495" s="29"/>
      <c r="E495" s="30" t="s">
        <v>27</v>
      </c>
      <c r="F495" s="82">
        <f t="shared" ref="F495:G497" si="134">F498</f>
        <v>10000</v>
      </c>
      <c r="G495" s="82">
        <f t="shared" si="134"/>
        <v>10000</v>
      </c>
      <c r="H495" s="32" t="s">
        <v>26</v>
      </c>
      <c r="I495" s="32" t="s">
        <v>26</v>
      </c>
      <c r="J495" s="32" t="s">
        <v>86</v>
      </c>
      <c r="K495" s="32" t="s">
        <v>86</v>
      </c>
      <c r="L495" s="32" t="s">
        <v>86</v>
      </c>
    </row>
    <row r="496" spans="1:12" s="1" customFormat="1" ht="63.75" customHeight="1">
      <c r="A496" s="32"/>
      <c r="B496" s="33"/>
      <c r="C496" s="34"/>
      <c r="D496" s="35"/>
      <c r="E496" s="30" t="s">
        <v>28</v>
      </c>
      <c r="F496" s="82">
        <f t="shared" si="134"/>
        <v>10000</v>
      </c>
      <c r="G496" s="82">
        <f t="shared" si="134"/>
        <v>10000</v>
      </c>
      <c r="H496" s="32"/>
      <c r="I496" s="32"/>
      <c r="J496" s="32"/>
      <c r="K496" s="32"/>
      <c r="L496" s="32"/>
    </row>
    <row r="497" spans="1:12" s="1" customFormat="1" ht="48.75" customHeight="1">
      <c r="A497" s="32"/>
      <c r="B497" s="36"/>
      <c r="C497" s="37"/>
      <c r="D497" s="38"/>
      <c r="E497" s="30" t="s">
        <v>25</v>
      </c>
      <c r="F497" s="82">
        <f t="shared" si="134"/>
        <v>0</v>
      </c>
      <c r="G497" s="82">
        <f t="shared" si="134"/>
        <v>0</v>
      </c>
      <c r="H497" s="32"/>
      <c r="I497" s="32"/>
      <c r="J497" s="32"/>
      <c r="K497" s="32"/>
      <c r="L497" s="32"/>
    </row>
    <row r="498" spans="1:12" s="1" customFormat="1" ht="19.5" customHeight="1">
      <c r="A498" s="32" t="s">
        <v>43</v>
      </c>
      <c r="B498" s="39" t="s">
        <v>360</v>
      </c>
      <c r="C498" s="32" t="s">
        <v>86</v>
      </c>
      <c r="D498" s="32" t="s">
        <v>553</v>
      </c>
      <c r="E498" s="30" t="s">
        <v>27</v>
      </c>
      <c r="F498" s="82">
        <f t="shared" ref="F498:G500" si="135">F501+F504+F507+F510+F513+F516+F519</f>
        <v>10000</v>
      </c>
      <c r="G498" s="82">
        <f t="shared" si="135"/>
        <v>10000</v>
      </c>
      <c r="H498" s="32" t="s">
        <v>26</v>
      </c>
      <c r="I498" s="32" t="s">
        <v>26</v>
      </c>
      <c r="J498" s="32" t="s">
        <v>86</v>
      </c>
      <c r="K498" s="32" t="s">
        <v>86</v>
      </c>
      <c r="L498" s="32" t="s">
        <v>86</v>
      </c>
    </row>
    <row r="499" spans="1:12" s="1" customFormat="1" ht="67.5" customHeight="1">
      <c r="A499" s="32"/>
      <c r="B499" s="39"/>
      <c r="C499" s="32"/>
      <c r="D499" s="32"/>
      <c r="E499" s="30" t="s">
        <v>28</v>
      </c>
      <c r="F499" s="82">
        <f t="shared" si="135"/>
        <v>10000</v>
      </c>
      <c r="G499" s="82">
        <f t="shared" si="135"/>
        <v>10000</v>
      </c>
      <c r="H499" s="32"/>
      <c r="I499" s="32"/>
      <c r="J499" s="32"/>
      <c r="K499" s="32"/>
      <c r="L499" s="32"/>
    </row>
    <row r="500" spans="1:12" s="1" customFormat="1" ht="48.75" customHeight="1">
      <c r="A500" s="32"/>
      <c r="B500" s="39"/>
      <c r="C500" s="32"/>
      <c r="D500" s="32"/>
      <c r="E500" s="30" t="s">
        <v>25</v>
      </c>
      <c r="F500" s="82">
        <f t="shared" si="135"/>
        <v>0</v>
      </c>
      <c r="G500" s="82">
        <f t="shared" si="135"/>
        <v>0</v>
      </c>
      <c r="H500" s="32"/>
      <c r="I500" s="32"/>
      <c r="J500" s="32"/>
      <c r="K500" s="32"/>
      <c r="L500" s="32"/>
    </row>
    <row r="501" spans="1:12" s="1" customFormat="1" ht="21.75" customHeight="1">
      <c r="A501" s="32" t="s">
        <v>44</v>
      </c>
      <c r="B501" s="39" t="s">
        <v>55</v>
      </c>
      <c r="C501" s="32" t="s">
        <v>86</v>
      </c>
      <c r="D501" s="32" t="s">
        <v>86</v>
      </c>
      <c r="E501" s="30" t="s">
        <v>27</v>
      </c>
      <c r="F501" s="82">
        <f>SUM(F502:F503)</f>
        <v>0</v>
      </c>
      <c r="G501" s="82">
        <f t="shared" ref="G501" si="136">SUM(G502:G503)</f>
        <v>0</v>
      </c>
      <c r="H501" s="40" t="s">
        <v>151</v>
      </c>
      <c r="I501" s="40" t="s">
        <v>72</v>
      </c>
      <c r="J501" s="40" t="s">
        <v>118</v>
      </c>
      <c r="K501" s="40">
        <v>1</v>
      </c>
      <c r="L501" s="40">
        <v>1</v>
      </c>
    </row>
    <row r="502" spans="1:12" s="1" customFormat="1" ht="66" customHeight="1">
      <c r="A502" s="32"/>
      <c r="B502" s="39"/>
      <c r="C502" s="32"/>
      <c r="D502" s="32"/>
      <c r="E502" s="30" t="s">
        <v>28</v>
      </c>
      <c r="F502" s="82">
        <v>0</v>
      </c>
      <c r="G502" s="82">
        <v>0</v>
      </c>
      <c r="H502" s="40"/>
      <c r="I502" s="40"/>
      <c r="J502" s="40"/>
      <c r="K502" s="40"/>
      <c r="L502" s="40"/>
    </row>
    <row r="503" spans="1:12" s="1" customFormat="1" ht="54.75" customHeight="1">
      <c r="A503" s="32"/>
      <c r="B503" s="39"/>
      <c r="C503" s="32"/>
      <c r="D503" s="32"/>
      <c r="E503" s="30" t="s">
        <v>25</v>
      </c>
      <c r="F503" s="82">
        <v>0</v>
      </c>
      <c r="G503" s="82">
        <v>0</v>
      </c>
      <c r="H503" s="40"/>
      <c r="I503" s="40"/>
      <c r="J503" s="40"/>
      <c r="K503" s="40"/>
      <c r="L503" s="40"/>
    </row>
    <row r="504" spans="1:12" s="1" customFormat="1" ht="21.75" customHeight="1">
      <c r="A504" s="32" t="s">
        <v>7</v>
      </c>
      <c r="B504" s="39" t="s">
        <v>152</v>
      </c>
      <c r="C504" s="32" t="s">
        <v>86</v>
      </c>
      <c r="D504" s="32" t="s">
        <v>86</v>
      </c>
      <c r="E504" s="30" t="s">
        <v>27</v>
      </c>
      <c r="F504" s="82">
        <f>SUM(F505:F506)</f>
        <v>0</v>
      </c>
      <c r="G504" s="82">
        <f t="shared" ref="G504" si="137">SUM(G505:G506)</f>
        <v>0</v>
      </c>
      <c r="H504" s="40" t="s">
        <v>153</v>
      </c>
      <c r="I504" s="40" t="s">
        <v>77</v>
      </c>
      <c r="J504" s="87" t="s">
        <v>118</v>
      </c>
      <c r="K504" s="87">
        <v>5</v>
      </c>
      <c r="L504" s="87">
        <v>5</v>
      </c>
    </row>
    <row r="505" spans="1:12" s="1" customFormat="1" ht="68.25" customHeight="1">
      <c r="A505" s="32"/>
      <c r="B505" s="39"/>
      <c r="C505" s="32"/>
      <c r="D505" s="32"/>
      <c r="E505" s="30" t="s">
        <v>28</v>
      </c>
      <c r="F505" s="82">
        <v>0</v>
      </c>
      <c r="G505" s="82">
        <v>0</v>
      </c>
      <c r="H505" s="40"/>
      <c r="I505" s="40"/>
      <c r="J505" s="87"/>
      <c r="K505" s="87"/>
      <c r="L505" s="87"/>
    </row>
    <row r="506" spans="1:12" s="1" customFormat="1" ht="58.5" customHeight="1">
      <c r="A506" s="32"/>
      <c r="B506" s="39"/>
      <c r="C506" s="32"/>
      <c r="D506" s="32"/>
      <c r="E506" s="30" t="s">
        <v>25</v>
      </c>
      <c r="F506" s="82">
        <v>0</v>
      </c>
      <c r="G506" s="82">
        <v>0</v>
      </c>
      <c r="H506" s="40"/>
      <c r="I506" s="40"/>
      <c r="J506" s="87"/>
      <c r="K506" s="87"/>
      <c r="L506" s="87"/>
    </row>
    <row r="507" spans="1:12" s="1" customFormat="1" ht="20.25" customHeight="1">
      <c r="A507" s="32" t="s">
        <v>8</v>
      </c>
      <c r="B507" s="39" t="s">
        <v>154</v>
      </c>
      <c r="C507" s="32" t="s">
        <v>86</v>
      </c>
      <c r="D507" s="32" t="s">
        <v>86</v>
      </c>
      <c r="E507" s="30" t="s">
        <v>27</v>
      </c>
      <c r="F507" s="82">
        <f>SUM(F508:F509)</f>
        <v>0</v>
      </c>
      <c r="G507" s="82">
        <f t="shared" ref="G507" si="138">SUM(G508:G509)</f>
        <v>0</v>
      </c>
      <c r="H507" s="40" t="s">
        <v>155</v>
      </c>
      <c r="I507" s="40" t="s">
        <v>72</v>
      </c>
      <c r="J507" s="87" t="s">
        <v>118</v>
      </c>
      <c r="K507" s="87">
        <v>42</v>
      </c>
      <c r="L507" s="87">
        <v>42</v>
      </c>
    </row>
    <row r="508" spans="1:12" s="1" customFormat="1" ht="69.75" customHeight="1">
      <c r="A508" s="32"/>
      <c r="B508" s="39"/>
      <c r="C508" s="32"/>
      <c r="D508" s="32"/>
      <c r="E508" s="30" t="s">
        <v>28</v>
      </c>
      <c r="F508" s="82">
        <v>0</v>
      </c>
      <c r="G508" s="82">
        <v>0</v>
      </c>
      <c r="H508" s="40"/>
      <c r="I508" s="40"/>
      <c r="J508" s="87"/>
      <c r="K508" s="87"/>
      <c r="L508" s="87"/>
    </row>
    <row r="509" spans="1:12" s="1" customFormat="1" ht="51.75" customHeight="1">
      <c r="A509" s="32"/>
      <c r="B509" s="39"/>
      <c r="C509" s="32"/>
      <c r="D509" s="32"/>
      <c r="E509" s="30" t="s">
        <v>25</v>
      </c>
      <c r="F509" s="82">
        <v>0</v>
      </c>
      <c r="G509" s="82">
        <v>0</v>
      </c>
      <c r="H509" s="40"/>
      <c r="I509" s="40"/>
      <c r="J509" s="87"/>
      <c r="K509" s="87"/>
      <c r="L509" s="87"/>
    </row>
    <row r="510" spans="1:12" s="1" customFormat="1" ht="21" customHeight="1">
      <c r="A510" s="32" t="s">
        <v>9</v>
      </c>
      <c r="B510" s="39" t="s">
        <v>56</v>
      </c>
      <c r="C510" s="32" t="s">
        <v>86</v>
      </c>
      <c r="D510" s="32" t="s">
        <v>86</v>
      </c>
      <c r="E510" s="30" t="s">
        <v>27</v>
      </c>
      <c r="F510" s="82">
        <f>SUM(F511:F512)</f>
        <v>0</v>
      </c>
      <c r="G510" s="82">
        <f t="shared" ref="G510" si="139">SUM(G511:G512)</f>
        <v>0</v>
      </c>
      <c r="H510" s="40" t="s">
        <v>156</v>
      </c>
      <c r="I510" s="40" t="s">
        <v>72</v>
      </c>
      <c r="J510" s="87" t="s">
        <v>118</v>
      </c>
      <c r="K510" s="87">
        <v>30</v>
      </c>
      <c r="L510" s="87">
        <v>30</v>
      </c>
    </row>
    <row r="511" spans="1:12" s="1" customFormat="1" ht="68.25" customHeight="1">
      <c r="A511" s="32"/>
      <c r="B511" s="39"/>
      <c r="C511" s="32"/>
      <c r="D511" s="32"/>
      <c r="E511" s="30" t="s">
        <v>28</v>
      </c>
      <c r="F511" s="82">
        <v>0</v>
      </c>
      <c r="G511" s="82">
        <v>0</v>
      </c>
      <c r="H511" s="40"/>
      <c r="I511" s="40"/>
      <c r="J511" s="87"/>
      <c r="K511" s="87"/>
      <c r="L511" s="87"/>
    </row>
    <row r="512" spans="1:12" s="1" customFormat="1" ht="53.25" customHeight="1">
      <c r="A512" s="32"/>
      <c r="B512" s="39"/>
      <c r="C512" s="32"/>
      <c r="D512" s="32"/>
      <c r="E512" s="30" t="s">
        <v>25</v>
      </c>
      <c r="F512" s="82">
        <v>0</v>
      </c>
      <c r="G512" s="82">
        <v>0</v>
      </c>
      <c r="H512" s="40"/>
      <c r="I512" s="40"/>
      <c r="J512" s="87"/>
      <c r="K512" s="87"/>
      <c r="L512" s="87"/>
    </row>
    <row r="513" spans="1:12" s="1" customFormat="1" ht="19.5" customHeight="1">
      <c r="A513" s="32" t="s">
        <v>10</v>
      </c>
      <c r="B513" s="39" t="s">
        <v>59</v>
      </c>
      <c r="C513" s="32">
        <v>506</v>
      </c>
      <c r="D513" s="32" t="s">
        <v>554</v>
      </c>
      <c r="E513" s="30" t="s">
        <v>27</v>
      </c>
      <c r="F513" s="82">
        <f>SUM(F514:F515)</f>
        <v>10000</v>
      </c>
      <c r="G513" s="82">
        <f t="shared" ref="G513" si="140">SUM(G514:G515)</f>
        <v>10000</v>
      </c>
      <c r="H513" s="40" t="s">
        <v>157</v>
      </c>
      <c r="I513" s="40" t="s">
        <v>72</v>
      </c>
      <c r="J513" s="87" t="s">
        <v>118</v>
      </c>
      <c r="K513" s="87">
        <v>1</v>
      </c>
      <c r="L513" s="87">
        <v>1</v>
      </c>
    </row>
    <row r="514" spans="1:12" s="1" customFormat="1" ht="74.25" customHeight="1">
      <c r="A514" s="32"/>
      <c r="B514" s="39"/>
      <c r="C514" s="32"/>
      <c r="D514" s="32"/>
      <c r="E514" s="30" t="s">
        <v>28</v>
      </c>
      <c r="F514" s="82">
        <v>10000</v>
      </c>
      <c r="G514" s="82">
        <v>10000</v>
      </c>
      <c r="H514" s="40"/>
      <c r="I514" s="40"/>
      <c r="J514" s="87"/>
      <c r="K514" s="87"/>
      <c r="L514" s="87"/>
    </row>
    <row r="515" spans="1:12" s="1" customFormat="1" ht="54" customHeight="1">
      <c r="A515" s="32"/>
      <c r="B515" s="39"/>
      <c r="C515" s="32"/>
      <c r="D515" s="32"/>
      <c r="E515" s="30" t="s">
        <v>25</v>
      </c>
      <c r="F515" s="82">
        <v>0</v>
      </c>
      <c r="G515" s="82">
        <v>0</v>
      </c>
      <c r="H515" s="40"/>
      <c r="I515" s="40"/>
      <c r="J515" s="87"/>
      <c r="K515" s="87"/>
      <c r="L515" s="87"/>
    </row>
    <row r="516" spans="1:12" s="1" customFormat="1" ht="21" customHeight="1">
      <c r="A516" s="32" t="s">
        <v>11</v>
      </c>
      <c r="B516" s="39" t="s">
        <v>57</v>
      </c>
      <c r="C516" s="32" t="s">
        <v>86</v>
      </c>
      <c r="D516" s="32" t="s">
        <v>86</v>
      </c>
      <c r="E516" s="30" t="s">
        <v>27</v>
      </c>
      <c r="F516" s="82">
        <f>SUM(F517:F518)</f>
        <v>0</v>
      </c>
      <c r="G516" s="82">
        <f t="shared" ref="G516" si="141">SUM(G517:G518)</f>
        <v>0</v>
      </c>
      <c r="H516" s="40" t="s">
        <v>158</v>
      </c>
      <c r="I516" s="40" t="s">
        <v>72</v>
      </c>
      <c r="J516" s="40" t="s">
        <v>118</v>
      </c>
      <c r="K516" s="40">
        <v>130</v>
      </c>
      <c r="L516" s="40">
        <v>130</v>
      </c>
    </row>
    <row r="517" spans="1:12" s="1" customFormat="1" ht="70.5" customHeight="1">
      <c r="A517" s="32"/>
      <c r="B517" s="39"/>
      <c r="C517" s="32"/>
      <c r="D517" s="32"/>
      <c r="E517" s="30" t="s">
        <v>28</v>
      </c>
      <c r="F517" s="82">
        <v>0</v>
      </c>
      <c r="G517" s="82">
        <v>0</v>
      </c>
      <c r="H517" s="40"/>
      <c r="I517" s="40"/>
      <c r="J517" s="40"/>
      <c r="K517" s="40"/>
      <c r="L517" s="40"/>
    </row>
    <row r="518" spans="1:12" s="1" customFormat="1" ht="61.5" customHeight="1">
      <c r="A518" s="32"/>
      <c r="B518" s="39"/>
      <c r="C518" s="32"/>
      <c r="D518" s="32"/>
      <c r="E518" s="30" t="s">
        <v>25</v>
      </c>
      <c r="F518" s="82">
        <v>0</v>
      </c>
      <c r="G518" s="82">
        <v>0</v>
      </c>
      <c r="H518" s="40"/>
      <c r="I518" s="40"/>
      <c r="J518" s="40"/>
      <c r="K518" s="40"/>
      <c r="L518" s="40"/>
    </row>
    <row r="519" spans="1:12" s="1" customFormat="1" ht="19.5" customHeight="1">
      <c r="A519" s="32" t="s">
        <v>12</v>
      </c>
      <c r="B519" s="39" t="s">
        <v>58</v>
      </c>
      <c r="C519" s="32" t="s">
        <v>86</v>
      </c>
      <c r="D519" s="32" t="s">
        <v>86</v>
      </c>
      <c r="E519" s="30" t="s">
        <v>27</v>
      </c>
      <c r="F519" s="82">
        <f>SUM(F520:F521)</f>
        <v>0</v>
      </c>
      <c r="G519" s="82">
        <f t="shared" ref="G519" si="142">SUM(G520:G521)</f>
        <v>0</v>
      </c>
      <c r="H519" s="40" t="s">
        <v>159</v>
      </c>
      <c r="I519" s="40" t="s">
        <v>77</v>
      </c>
      <c r="J519" s="40" t="s">
        <v>118</v>
      </c>
      <c r="K519" s="40">
        <v>3</v>
      </c>
      <c r="L519" s="40">
        <v>3</v>
      </c>
    </row>
    <row r="520" spans="1:12" s="1" customFormat="1" ht="69" customHeight="1">
      <c r="A520" s="32"/>
      <c r="B520" s="39"/>
      <c r="C520" s="32"/>
      <c r="D520" s="32"/>
      <c r="E520" s="30" t="s">
        <v>28</v>
      </c>
      <c r="F520" s="82">
        <v>0</v>
      </c>
      <c r="G520" s="82">
        <v>0</v>
      </c>
      <c r="H520" s="40"/>
      <c r="I520" s="40"/>
      <c r="J520" s="40"/>
      <c r="K520" s="40"/>
      <c r="L520" s="40"/>
    </row>
    <row r="521" spans="1:12" s="1" customFormat="1" ht="51" customHeight="1">
      <c r="A521" s="32"/>
      <c r="B521" s="39"/>
      <c r="C521" s="32"/>
      <c r="D521" s="32"/>
      <c r="E521" s="30" t="s">
        <v>25</v>
      </c>
      <c r="F521" s="82">
        <v>0</v>
      </c>
      <c r="G521" s="82">
        <v>0</v>
      </c>
      <c r="H521" s="40"/>
      <c r="I521" s="40"/>
      <c r="J521" s="40"/>
      <c r="K521" s="40"/>
      <c r="L521" s="40"/>
    </row>
    <row r="522" spans="1:12" s="1" customFormat="1" ht="19.5" customHeight="1">
      <c r="A522" s="32" t="s">
        <v>90</v>
      </c>
      <c r="B522" s="27" t="s">
        <v>361</v>
      </c>
      <c r="C522" s="28"/>
      <c r="D522" s="29"/>
      <c r="E522" s="30" t="s">
        <v>27</v>
      </c>
      <c r="F522" s="82">
        <f t="shared" ref="F522:G525" si="143">F526</f>
        <v>0</v>
      </c>
      <c r="G522" s="82">
        <f t="shared" si="143"/>
        <v>0</v>
      </c>
      <c r="H522" s="32" t="s">
        <v>26</v>
      </c>
      <c r="I522" s="32" t="s">
        <v>26</v>
      </c>
      <c r="J522" s="32" t="s">
        <v>86</v>
      </c>
      <c r="K522" s="32" t="s">
        <v>86</v>
      </c>
      <c r="L522" s="32" t="s">
        <v>86</v>
      </c>
    </row>
    <row r="523" spans="1:12" s="1" customFormat="1" ht="64.5" customHeight="1">
      <c r="A523" s="32"/>
      <c r="B523" s="33"/>
      <c r="C523" s="34"/>
      <c r="D523" s="35"/>
      <c r="E523" s="30" t="s">
        <v>28</v>
      </c>
      <c r="F523" s="82">
        <f t="shared" si="143"/>
        <v>0</v>
      </c>
      <c r="G523" s="82">
        <f t="shared" si="143"/>
        <v>0</v>
      </c>
      <c r="H523" s="32"/>
      <c r="I523" s="32"/>
      <c r="J523" s="32"/>
      <c r="K523" s="32"/>
      <c r="L523" s="32"/>
    </row>
    <row r="524" spans="1:12" s="1" customFormat="1" ht="50.25" customHeight="1">
      <c r="A524" s="32"/>
      <c r="B524" s="33"/>
      <c r="C524" s="34"/>
      <c r="D524" s="35"/>
      <c r="E524" s="30" t="s">
        <v>25</v>
      </c>
      <c r="F524" s="82">
        <f t="shared" si="143"/>
        <v>0</v>
      </c>
      <c r="G524" s="82">
        <f t="shared" si="143"/>
        <v>0</v>
      </c>
      <c r="H524" s="32"/>
      <c r="I524" s="32"/>
      <c r="J524" s="32"/>
      <c r="K524" s="32"/>
      <c r="L524" s="32"/>
    </row>
    <row r="525" spans="1:12" s="1" customFormat="1" ht="48" customHeight="1">
      <c r="A525" s="32"/>
      <c r="B525" s="36"/>
      <c r="C525" s="37"/>
      <c r="D525" s="38"/>
      <c r="E525" s="30" t="s">
        <v>14</v>
      </c>
      <c r="F525" s="82">
        <f t="shared" si="143"/>
        <v>0</v>
      </c>
      <c r="G525" s="82">
        <f t="shared" si="143"/>
        <v>0</v>
      </c>
      <c r="H525" s="32"/>
      <c r="I525" s="32"/>
      <c r="J525" s="32"/>
      <c r="K525" s="32"/>
      <c r="L525" s="32"/>
    </row>
    <row r="526" spans="1:12" s="1" customFormat="1" ht="20.25" customHeight="1">
      <c r="A526" s="32" t="s">
        <v>45</v>
      </c>
      <c r="B526" s="39" t="s">
        <v>362</v>
      </c>
      <c r="C526" s="32" t="s">
        <v>86</v>
      </c>
      <c r="D526" s="32" t="s">
        <v>86</v>
      </c>
      <c r="E526" s="30" t="s">
        <v>27</v>
      </c>
      <c r="F526" s="82">
        <f t="shared" ref="F526:G528" si="144">F530+F534+F537+F540+F543</f>
        <v>0</v>
      </c>
      <c r="G526" s="82">
        <f t="shared" si="144"/>
        <v>0</v>
      </c>
      <c r="H526" s="32" t="s">
        <v>26</v>
      </c>
      <c r="I526" s="32" t="s">
        <v>26</v>
      </c>
      <c r="J526" s="32" t="s">
        <v>86</v>
      </c>
      <c r="K526" s="32" t="s">
        <v>86</v>
      </c>
      <c r="L526" s="32" t="s">
        <v>86</v>
      </c>
    </row>
    <row r="527" spans="1:12" s="1" customFormat="1" ht="67.5" customHeight="1">
      <c r="A527" s="32"/>
      <c r="B527" s="39"/>
      <c r="C527" s="32"/>
      <c r="D527" s="32"/>
      <c r="E527" s="30" t="s">
        <v>28</v>
      </c>
      <c r="F527" s="82">
        <f t="shared" si="144"/>
        <v>0</v>
      </c>
      <c r="G527" s="82">
        <f t="shared" si="144"/>
        <v>0</v>
      </c>
      <c r="H527" s="32"/>
      <c r="I527" s="32"/>
      <c r="J527" s="32"/>
      <c r="K527" s="32"/>
      <c r="L527" s="32"/>
    </row>
    <row r="528" spans="1:12" s="1" customFormat="1" ht="48.75" customHeight="1">
      <c r="A528" s="32"/>
      <c r="B528" s="39"/>
      <c r="C528" s="32"/>
      <c r="D528" s="32"/>
      <c r="E528" s="30" t="s">
        <v>25</v>
      </c>
      <c r="F528" s="82">
        <f t="shared" si="144"/>
        <v>0</v>
      </c>
      <c r="G528" s="82">
        <f t="shared" si="144"/>
        <v>0</v>
      </c>
      <c r="H528" s="32"/>
      <c r="I528" s="32"/>
      <c r="J528" s="32"/>
      <c r="K528" s="32"/>
      <c r="L528" s="32"/>
    </row>
    <row r="529" spans="1:12" s="1" customFormat="1" ht="51" customHeight="1">
      <c r="A529" s="32"/>
      <c r="B529" s="39"/>
      <c r="C529" s="32"/>
      <c r="D529" s="32"/>
      <c r="E529" s="30" t="s">
        <v>14</v>
      </c>
      <c r="F529" s="82">
        <f>F533</f>
        <v>0</v>
      </c>
      <c r="G529" s="82">
        <f>G533</f>
        <v>0</v>
      </c>
      <c r="H529" s="32"/>
      <c r="I529" s="32"/>
      <c r="J529" s="32"/>
      <c r="K529" s="32"/>
      <c r="L529" s="32"/>
    </row>
    <row r="530" spans="1:12" s="1" customFormat="1" ht="15.75" customHeight="1">
      <c r="A530" s="32" t="s">
        <v>46</v>
      </c>
      <c r="B530" s="39" t="s">
        <v>160</v>
      </c>
      <c r="C530" s="32" t="s">
        <v>86</v>
      </c>
      <c r="D530" s="32" t="s">
        <v>86</v>
      </c>
      <c r="E530" s="30" t="s">
        <v>27</v>
      </c>
      <c r="F530" s="82">
        <f>SUM(F531:F533)</f>
        <v>0</v>
      </c>
      <c r="G530" s="82">
        <f t="shared" ref="G530" si="145">SUM(G531:G533)</f>
        <v>0</v>
      </c>
      <c r="H530" s="40" t="s">
        <v>161</v>
      </c>
      <c r="I530" s="40" t="s">
        <v>72</v>
      </c>
      <c r="J530" s="88" t="s">
        <v>118</v>
      </c>
      <c r="K530" s="88">
        <v>0</v>
      </c>
      <c r="L530" s="88">
        <v>0</v>
      </c>
    </row>
    <row r="531" spans="1:12" s="1" customFormat="1" ht="63.75" customHeight="1">
      <c r="A531" s="32"/>
      <c r="B531" s="39"/>
      <c r="C531" s="32"/>
      <c r="D531" s="32"/>
      <c r="E531" s="30" t="s">
        <v>28</v>
      </c>
      <c r="F531" s="82">
        <v>0</v>
      </c>
      <c r="G531" s="82">
        <v>0</v>
      </c>
      <c r="H531" s="40"/>
      <c r="I531" s="40"/>
      <c r="J531" s="88"/>
      <c r="K531" s="88"/>
      <c r="L531" s="88"/>
    </row>
    <row r="532" spans="1:12" s="1" customFormat="1" ht="48.75" customHeight="1">
      <c r="A532" s="32"/>
      <c r="B532" s="39"/>
      <c r="C532" s="32"/>
      <c r="D532" s="32"/>
      <c r="E532" s="30" t="s">
        <v>25</v>
      </c>
      <c r="F532" s="82">
        <v>0</v>
      </c>
      <c r="G532" s="82">
        <v>0</v>
      </c>
      <c r="H532" s="40"/>
      <c r="I532" s="40"/>
      <c r="J532" s="88"/>
      <c r="K532" s="88"/>
      <c r="L532" s="88"/>
    </row>
    <row r="533" spans="1:12" s="1" customFormat="1" ht="48.75" customHeight="1">
      <c r="A533" s="32"/>
      <c r="B533" s="39"/>
      <c r="C533" s="32"/>
      <c r="D533" s="32"/>
      <c r="E533" s="30" t="s">
        <v>14</v>
      </c>
      <c r="F533" s="82">
        <v>0</v>
      </c>
      <c r="G533" s="82">
        <v>0</v>
      </c>
      <c r="H533" s="40"/>
      <c r="I533" s="40"/>
      <c r="J533" s="88"/>
      <c r="K533" s="88"/>
      <c r="L533" s="88"/>
    </row>
    <row r="534" spans="1:12" s="1" customFormat="1" ht="19.5" customHeight="1">
      <c r="A534" s="32" t="s">
        <v>13</v>
      </c>
      <c r="B534" s="39" t="s">
        <v>162</v>
      </c>
      <c r="C534" s="32" t="s">
        <v>86</v>
      </c>
      <c r="D534" s="32" t="s">
        <v>86</v>
      </c>
      <c r="E534" s="30" t="s">
        <v>27</v>
      </c>
      <c r="F534" s="82">
        <f>SUM(F535:F536)</f>
        <v>0</v>
      </c>
      <c r="G534" s="82">
        <f t="shared" ref="G534" si="146">SUM(G535:G536)</f>
        <v>0</v>
      </c>
      <c r="H534" s="40" t="s">
        <v>164</v>
      </c>
      <c r="I534" s="40" t="s">
        <v>77</v>
      </c>
      <c r="J534" s="40" t="s">
        <v>118</v>
      </c>
      <c r="K534" s="40">
        <v>0</v>
      </c>
      <c r="L534" s="40">
        <v>0</v>
      </c>
    </row>
    <row r="535" spans="1:12" s="1" customFormat="1" ht="68.25" customHeight="1">
      <c r="A535" s="32"/>
      <c r="B535" s="39"/>
      <c r="C535" s="32"/>
      <c r="D535" s="32"/>
      <c r="E535" s="30" t="s">
        <v>28</v>
      </c>
      <c r="F535" s="82">
        <v>0</v>
      </c>
      <c r="G535" s="82">
        <v>0</v>
      </c>
      <c r="H535" s="40"/>
      <c r="I535" s="40"/>
      <c r="J535" s="40"/>
      <c r="K535" s="40"/>
      <c r="L535" s="40"/>
    </row>
    <row r="536" spans="1:12" s="1" customFormat="1" ht="49.5" customHeight="1">
      <c r="A536" s="32"/>
      <c r="B536" s="39"/>
      <c r="C536" s="32"/>
      <c r="D536" s="32"/>
      <c r="E536" s="30" t="s">
        <v>25</v>
      </c>
      <c r="F536" s="82">
        <v>0</v>
      </c>
      <c r="G536" s="82">
        <v>0</v>
      </c>
      <c r="H536" s="40"/>
      <c r="I536" s="40"/>
      <c r="J536" s="40"/>
      <c r="K536" s="40"/>
      <c r="L536" s="40"/>
    </row>
    <row r="537" spans="1:12" s="1" customFormat="1" ht="20.25" customHeight="1">
      <c r="A537" s="32" t="s">
        <v>15</v>
      </c>
      <c r="B537" s="39" t="s">
        <v>163</v>
      </c>
      <c r="C537" s="32" t="s">
        <v>86</v>
      </c>
      <c r="D537" s="32" t="s">
        <v>86</v>
      </c>
      <c r="E537" s="89" t="s">
        <v>27</v>
      </c>
      <c r="F537" s="82">
        <f>SUM(F538:F539)</f>
        <v>0</v>
      </c>
      <c r="G537" s="82">
        <f t="shared" ref="G537" si="147">SUM(G538:G539)</f>
        <v>0</v>
      </c>
      <c r="H537" s="40"/>
      <c r="I537" s="40"/>
      <c r="J537" s="40"/>
      <c r="K537" s="40"/>
      <c r="L537" s="40"/>
    </row>
    <row r="538" spans="1:12" s="1" customFormat="1" ht="69.75" customHeight="1">
      <c r="A538" s="32"/>
      <c r="B538" s="39"/>
      <c r="C538" s="32"/>
      <c r="D538" s="32"/>
      <c r="E538" s="30" t="s">
        <v>28</v>
      </c>
      <c r="F538" s="82">
        <v>0</v>
      </c>
      <c r="G538" s="82">
        <v>0</v>
      </c>
      <c r="H538" s="40"/>
      <c r="I538" s="40"/>
      <c r="J538" s="40"/>
      <c r="K538" s="40"/>
      <c r="L538" s="40"/>
    </row>
    <row r="539" spans="1:12" s="1" customFormat="1" ht="52.5" customHeight="1">
      <c r="A539" s="32"/>
      <c r="B539" s="39"/>
      <c r="C539" s="32"/>
      <c r="D539" s="32"/>
      <c r="E539" s="30" t="s">
        <v>25</v>
      </c>
      <c r="F539" s="82">
        <v>0</v>
      </c>
      <c r="G539" s="82">
        <v>0</v>
      </c>
      <c r="H539" s="40"/>
      <c r="I539" s="40"/>
      <c r="J539" s="40"/>
      <c r="K539" s="40"/>
      <c r="L539" s="40"/>
    </row>
    <row r="540" spans="1:12" s="1" customFormat="1" ht="19.5" customHeight="1">
      <c r="A540" s="32" t="s">
        <v>16</v>
      </c>
      <c r="B540" s="39" t="s">
        <v>165</v>
      </c>
      <c r="C540" s="32" t="s">
        <v>86</v>
      </c>
      <c r="D540" s="32" t="s">
        <v>86</v>
      </c>
      <c r="E540" s="30" t="s">
        <v>27</v>
      </c>
      <c r="F540" s="82">
        <f>SUM(F541:F542)</f>
        <v>0</v>
      </c>
      <c r="G540" s="82">
        <f t="shared" ref="G540" si="148">SUM(G541:G542)</f>
        <v>0</v>
      </c>
      <c r="H540" s="40" t="s">
        <v>166</v>
      </c>
      <c r="I540" s="40" t="s">
        <v>72</v>
      </c>
      <c r="J540" s="40" t="s">
        <v>118</v>
      </c>
      <c r="K540" s="40">
        <v>35</v>
      </c>
      <c r="L540" s="40">
        <v>35</v>
      </c>
    </row>
    <row r="541" spans="1:12" s="1" customFormat="1" ht="71.25" customHeight="1">
      <c r="A541" s="32"/>
      <c r="B541" s="39"/>
      <c r="C541" s="32"/>
      <c r="D541" s="32"/>
      <c r="E541" s="30" t="s">
        <v>28</v>
      </c>
      <c r="F541" s="82">
        <v>0</v>
      </c>
      <c r="G541" s="82">
        <v>0</v>
      </c>
      <c r="H541" s="40"/>
      <c r="I541" s="40"/>
      <c r="J541" s="40"/>
      <c r="K541" s="40"/>
      <c r="L541" s="40"/>
    </row>
    <row r="542" spans="1:12" s="1" customFormat="1" ht="55.5" customHeight="1">
      <c r="A542" s="32"/>
      <c r="B542" s="39"/>
      <c r="C542" s="32"/>
      <c r="D542" s="32"/>
      <c r="E542" s="30" t="s">
        <v>25</v>
      </c>
      <c r="F542" s="82">
        <v>0</v>
      </c>
      <c r="G542" s="82">
        <v>0</v>
      </c>
      <c r="H542" s="40"/>
      <c r="I542" s="40"/>
      <c r="J542" s="40"/>
      <c r="K542" s="40"/>
      <c r="L542" s="40"/>
    </row>
    <row r="543" spans="1:12" s="1" customFormat="1" ht="37.5" customHeight="1">
      <c r="A543" s="32" t="s">
        <v>17</v>
      </c>
      <c r="B543" s="39" t="s">
        <v>224</v>
      </c>
      <c r="C543" s="32" t="s">
        <v>86</v>
      </c>
      <c r="D543" s="32" t="s">
        <v>86</v>
      </c>
      <c r="E543" s="30" t="s">
        <v>27</v>
      </c>
      <c r="F543" s="82">
        <f>SUM(F544:F545)</f>
        <v>0</v>
      </c>
      <c r="G543" s="82">
        <f t="shared" ref="G543" si="149">SUM(G544:G545)</f>
        <v>0</v>
      </c>
      <c r="H543" s="40" t="s">
        <v>106</v>
      </c>
      <c r="I543" s="40" t="s">
        <v>72</v>
      </c>
      <c r="J543" s="40" t="s">
        <v>118</v>
      </c>
      <c r="K543" s="40">
        <v>0</v>
      </c>
      <c r="L543" s="40">
        <v>0</v>
      </c>
    </row>
    <row r="544" spans="1:12" s="1" customFormat="1" ht="93" customHeight="1">
      <c r="A544" s="32"/>
      <c r="B544" s="39"/>
      <c r="C544" s="32"/>
      <c r="D544" s="32"/>
      <c r="E544" s="30" t="s">
        <v>28</v>
      </c>
      <c r="F544" s="82">
        <v>0</v>
      </c>
      <c r="G544" s="82">
        <v>0</v>
      </c>
      <c r="H544" s="40"/>
      <c r="I544" s="40"/>
      <c r="J544" s="40"/>
      <c r="K544" s="40"/>
      <c r="L544" s="40"/>
    </row>
    <row r="545" spans="1:12" s="1" customFormat="1" ht="46.5" customHeight="1">
      <c r="A545" s="32"/>
      <c r="B545" s="39"/>
      <c r="C545" s="32"/>
      <c r="D545" s="32"/>
      <c r="E545" s="30" t="s">
        <v>25</v>
      </c>
      <c r="F545" s="82">
        <v>0</v>
      </c>
      <c r="G545" s="82">
        <v>0</v>
      </c>
      <c r="H545" s="40"/>
      <c r="I545" s="40"/>
      <c r="J545" s="40"/>
      <c r="K545" s="40"/>
      <c r="L545" s="40"/>
    </row>
    <row r="546" spans="1:12" s="1" customFormat="1" ht="18.75" customHeight="1">
      <c r="A546" s="71" t="s">
        <v>18</v>
      </c>
      <c r="B546" s="39"/>
      <c r="C546" s="32" t="s">
        <v>86</v>
      </c>
      <c r="D546" s="32" t="s">
        <v>86</v>
      </c>
      <c r="E546" s="30" t="s">
        <v>27</v>
      </c>
      <c r="F546" s="82">
        <f t="shared" ref="F546:G548" si="150">F479+F495+F522</f>
        <v>15000</v>
      </c>
      <c r="G546" s="82">
        <f t="shared" si="150"/>
        <v>15000</v>
      </c>
      <c r="H546" s="32" t="s">
        <v>26</v>
      </c>
      <c r="I546" s="32" t="s">
        <v>26</v>
      </c>
      <c r="J546" s="32" t="s">
        <v>86</v>
      </c>
      <c r="K546" s="32" t="s">
        <v>86</v>
      </c>
      <c r="L546" s="32" t="s">
        <v>86</v>
      </c>
    </row>
    <row r="547" spans="1:12" s="1" customFormat="1" ht="69.75" customHeight="1">
      <c r="A547" s="39"/>
      <c r="B547" s="39"/>
      <c r="C547" s="32"/>
      <c r="D547" s="32"/>
      <c r="E547" s="30" t="s">
        <v>28</v>
      </c>
      <c r="F547" s="82">
        <f t="shared" si="150"/>
        <v>15000</v>
      </c>
      <c r="G547" s="82">
        <f t="shared" si="150"/>
        <v>15000</v>
      </c>
      <c r="H547" s="32"/>
      <c r="I547" s="32"/>
      <c r="J547" s="32"/>
      <c r="K547" s="32"/>
      <c r="L547" s="32"/>
    </row>
    <row r="548" spans="1:12" s="1" customFormat="1" ht="51" customHeight="1">
      <c r="A548" s="39"/>
      <c r="B548" s="39"/>
      <c r="C548" s="32"/>
      <c r="D548" s="32"/>
      <c r="E548" s="30" t="s">
        <v>25</v>
      </c>
      <c r="F548" s="82">
        <f t="shared" si="150"/>
        <v>0</v>
      </c>
      <c r="G548" s="82">
        <f t="shared" si="150"/>
        <v>0</v>
      </c>
      <c r="H548" s="32"/>
      <c r="I548" s="32"/>
      <c r="J548" s="32"/>
      <c r="K548" s="32"/>
      <c r="L548" s="32"/>
    </row>
    <row r="549" spans="1:12" s="1" customFormat="1" ht="56.25" customHeight="1">
      <c r="A549" s="39"/>
      <c r="B549" s="39"/>
      <c r="C549" s="32"/>
      <c r="D549" s="32"/>
      <c r="E549" s="30" t="s">
        <v>14</v>
      </c>
      <c r="F549" s="82">
        <f>F482+F525</f>
        <v>0</v>
      </c>
      <c r="G549" s="82">
        <f>G482+G525</f>
        <v>0</v>
      </c>
      <c r="H549" s="32"/>
      <c r="I549" s="32"/>
      <c r="J549" s="32"/>
      <c r="K549" s="32"/>
      <c r="L549" s="32"/>
    </row>
    <row r="550" spans="1:12" s="1" customFormat="1" ht="21" customHeight="1">
      <c r="A550" s="9" t="s">
        <v>363</v>
      </c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1"/>
    </row>
    <row r="551" spans="1:12" s="1" customFormat="1" ht="23.25" customHeight="1">
      <c r="A551" s="9" t="s">
        <v>364</v>
      </c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1"/>
    </row>
    <row r="552" spans="1:12" s="1" customFormat="1" ht="20.25" customHeight="1">
      <c r="A552" s="40" t="s">
        <v>64</v>
      </c>
      <c r="B552" s="27" t="s">
        <v>395</v>
      </c>
      <c r="C552" s="28"/>
      <c r="D552" s="29"/>
      <c r="E552" s="30" t="s">
        <v>27</v>
      </c>
      <c r="F552" s="82">
        <f t="shared" ref="F552:G554" si="151">F555</f>
        <v>0</v>
      </c>
      <c r="G552" s="82">
        <f t="shared" si="151"/>
        <v>0</v>
      </c>
      <c r="H552" s="32" t="s">
        <v>26</v>
      </c>
      <c r="I552" s="32" t="s">
        <v>26</v>
      </c>
      <c r="J552" s="32" t="s">
        <v>86</v>
      </c>
      <c r="K552" s="32" t="s">
        <v>86</v>
      </c>
      <c r="L552" s="32" t="s">
        <v>86</v>
      </c>
    </row>
    <row r="553" spans="1:12" s="1" customFormat="1" ht="65.25" customHeight="1">
      <c r="A553" s="40"/>
      <c r="B553" s="33"/>
      <c r="C553" s="34"/>
      <c r="D553" s="35"/>
      <c r="E553" s="30" t="s">
        <v>28</v>
      </c>
      <c r="F553" s="82">
        <f t="shared" si="151"/>
        <v>0</v>
      </c>
      <c r="G553" s="82">
        <f t="shared" si="151"/>
        <v>0</v>
      </c>
      <c r="H553" s="32"/>
      <c r="I553" s="32"/>
      <c r="J553" s="32"/>
      <c r="K553" s="32"/>
      <c r="L553" s="32"/>
    </row>
    <row r="554" spans="1:12" s="1" customFormat="1" ht="48" customHeight="1">
      <c r="A554" s="40"/>
      <c r="B554" s="36"/>
      <c r="C554" s="37"/>
      <c r="D554" s="38"/>
      <c r="E554" s="30" t="s">
        <v>25</v>
      </c>
      <c r="F554" s="82">
        <f t="shared" si="151"/>
        <v>0</v>
      </c>
      <c r="G554" s="82">
        <f t="shared" si="151"/>
        <v>0</v>
      </c>
      <c r="H554" s="32"/>
      <c r="I554" s="32"/>
      <c r="J554" s="32"/>
      <c r="K554" s="32"/>
      <c r="L554" s="32"/>
    </row>
    <row r="555" spans="1:12" s="1" customFormat="1" ht="18" customHeight="1">
      <c r="A555" s="40" t="s">
        <v>41</v>
      </c>
      <c r="B555" s="39" t="s">
        <v>365</v>
      </c>
      <c r="C555" s="32" t="s">
        <v>86</v>
      </c>
      <c r="D555" s="32" t="s">
        <v>86</v>
      </c>
      <c r="E555" s="30" t="s">
        <v>27</v>
      </c>
      <c r="F555" s="82">
        <f t="shared" ref="F555:G557" si="152">F558+F561+F564</f>
        <v>0</v>
      </c>
      <c r="G555" s="82">
        <f t="shared" si="152"/>
        <v>0</v>
      </c>
      <c r="H555" s="32" t="s">
        <v>26</v>
      </c>
      <c r="I555" s="32" t="s">
        <v>26</v>
      </c>
      <c r="J555" s="32" t="s">
        <v>86</v>
      </c>
      <c r="K555" s="32" t="s">
        <v>86</v>
      </c>
      <c r="L555" s="32" t="s">
        <v>86</v>
      </c>
    </row>
    <row r="556" spans="1:12" s="1" customFormat="1" ht="68.25" customHeight="1">
      <c r="A556" s="40"/>
      <c r="B556" s="39"/>
      <c r="C556" s="32"/>
      <c r="D556" s="32"/>
      <c r="E556" s="30" t="s">
        <v>28</v>
      </c>
      <c r="F556" s="82">
        <f t="shared" si="152"/>
        <v>0</v>
      </c>
      <c r="G556" s="82">
        <f t="shared" si="152"/>
        <v>0</v>
      </c>
      <c r="H556" s="32"/>
      <c r="I556" s="32"/>
      <c r="J556" s="32"/>
      <c r="K556" s="32"/>
      <c r="L556" s="32"/>
    </row>
    <row r="557" spans="1:12" s="1" customFormat="1" ht="51.75" customHeight="1">
      <c r="A557" s="40"/>
      <c r="B557" s="39"/>
      <c r="C557" s="32"/>
      <c r="D557" s="32"/>
      <c r="E557" s="30" t="s">
        <v>25</v>
      </c>
      <c r="F557" s="82">
        <f t="shared" si="152"/>
        <v>0</v>
      </c>
      <c r="G557" s="82">
        <f t="shared" si="152"/>
        <v>0</v>
      </c>
      <c r="H557" s="32"/>
      <c r="I557" s="32"/>
      <c r="J557" s="32"/>
      <c r="K557" s="32"/>
      <c r="L557" s="32"/>
    </row>
    <row r="558" spans="1:12" s="1" customFormat="1" ht="18.75" customHeight="1">
      <c r="A558" s="40" t="s">
        <v>42</v>
      </c>
      <c r="B558" s="39" t="s">
        <v>62</v>
      </c>
      <c r="C558" s="32" t="s">
        <v>86</v>
      </c>
      <c r="D558" s="32" t="s">
        <v>86</v>
      </c>
      <c r="E558" s="30" t="s">
        <v>27</v>
      </c>
      <c r="F558" s="82">
        <f>SUM(F559:F560)</f>
        <v>0</v>
      </c>
      <c r="G558" s="82">
        <f t="shared" ref="G558" si="153">SUM(G559:G560)</f>
        <v>0</v>
      </c>
      <c r="H558" s="40" t="s">
        <v>167</v>
      </c>
      <c r="I558" s="40" t="s">
        <v>77</v>
      </c>
      <c r="J558" s="40" t="s">
        <v>118</v>
      </c>
      <c r="K558" s="40">
        <v>265</v>
      </c>
      <c r="L558" s="40">
        <v>265</v>
      </c>
    </row>
    <row r="559" spans="1:12" s="1" customFormat="1" ht="67.5" customHeight="1">
      <c r="A559" s="40"/>
      <c r="B559" s="39"/>
      <c r="C559" s="32"/>
      <c r="D559" s="32"/>
      <c r="E559" s="30" t="s">
        <v>28</v>
      </c>
      <c r="F559" s="82">
        <v>0</v>
      </c>
      <c r="G559" s="82">
        <v>0</v>
      </c>
      <c r="H559" s="40"/>
      <c r="I559" s="40"/>
      <c r="J559" s="40"/>
      <c r="K559" s="40"/>
      <c r="L559" s="40"/>
    </row>
    <row r="560" spans="1:12" s="1" customFormat="1" ht="60.75" customHeight="1">
      <c r="A560" s="40"/>
      <c r="B560" s="39"/>
      <c r="C560" s="32"/>
      <c r="D560" s="32"/>
      <c r="E560" s="30" t="s">
        <v>25</v>
      </c>
      <c r="F560" s="82">
        <v>0</v>
      </c>
      <c r="G560" s="82">
        <v>0</v>
      </c>
      <c r="H560" s="40"/>
      <c r="I560" s="40"/>
      <c r="J560" s="40"/>
      <c r="K560" s="40"/>
      <c r="L560" s="40"/>
    </row>
    <row r="561" spans="1:12" s="1" customFormat="1" ht="19.5" customHeight="1">
      <c r="A561" s="40" t="s">
        <v>6</v>
      </c>
      <c r="B561" s="39" t="s">
        <v>396</v>
      </c>
      <c r="C561" s="32" t="s">
        <v>86</v>
      </c>
      <c r="D561" s="32" t="s">
        <v>86</v>
      </c>
      <c r="E561" s="30" t="s">
        <v>27</v>
      </c>
      <c r="F561" s="82">
        <f>SUM(F562:F563)</f>
        <v>0</v>
      </c>
      <c r="G561" s="82">
        <f t="shared" ref="G561" si="154">SUM(G562:G563)</f>
        <v>0</v>
      </c>
      <c r="H561" s="40" t="s">
        <v>68</v>
      </c>
      <c r="I561" s="40" t="s">
        <v>137</v>
      </c>
      <c r="J561" s="40" t="s">
        <v>118</v>
      </c>
      <c r="K561" s="40">
        <v>64</v>
      </c>
      <c r="L561" s="40">
        <v>64</v>
      </c>
    </row>
    <row r="562" spans="1:12" s="1" customFormat="1" ht="73.5" customHeight="1">
      <c r="A562" s="40"/>
      <c r="B562" s="39"/>
      <c r="C562" s="32"/>
      <c r="D562" s="32"/>
      <c r="E562" s="30" t="s">
        <v>28</v>
      </c>
      <c r="F562" s="82">
        <v>0</v>
      </c>
      <c r="G562" s="82">
        <v>0</v>
      </c>
      <c r="H562" s="40"/>
      <c r="I562" s="40"/>
      <c r="J562" s="40"/>
      <c r="K562" s="40"/>
      <c r="L562" s="40"/>
    </row>
    <row r="563" spans="1:12" s="1" customFormat="1" ht="52.5" customHeight="1">
      <c r="A563" s="40"/>
      <c r="B563" s="39"/>
      <c r="C563" s="32"/>
      <c r="D563" s="32"/>
      <c r="E563" s="30" t="s">
        <v>25</v>
      </c>
      <c r="F563" s="82">
        <v>0</v>
      </c>
      <c r="G563" s="82">
        <v>0</v>
      </c>
      <c r="H563" s="40"/>
      <c r="I563" s="40"/>
      <c r="J563" s="40"/>
      <c r="K563" s="40"/>
      <c r="L563" s="40"/>
    </row>
    <row r="564" spans="1:12" s="1" customFormat="1" ht="21" customHeight="1">
      <c r="A564" s="40" t="s">
        <v>65</v>
      </c>
      <c r="B564" s="39" t="s">
        <v>63</v>
      </c>
      <c r="C564" s="32" t="s">
        <v>86</v>
      </c>
      <c r="D564" s="32" t="s">
        <v>86</v>
      </c>
      <c r="E564" s="30" t="s">
        <v>27</v>
      </c>
      <c r="F564" s="82">
        <f>SUM(F565:F566)</f>
        <v>0</v>
      </c>
      <c r="G564" s="82">
        <f t="shared" ref="G564" si="155">SUM(G565:G566)</f>
        <v>0</v>
      </c>
      <c r="H564" s="40" t="s">
        <v>67</v>
      </c>
      <c r="I564" s="40" t="s">
        <v>137</v>
      </c>
      <c r="J564" s="40" t="s">
        <v>118</v>
      </c>
      <c r="K564" s="40">
        <v>5</v>
      </c>
      <c r="L564" s="40">
        <v>5</v>
      </c>
    </row>
    <row r="565" spans="1:12" s="1" customFormat="1" ht="66.75" customHeight="1">
      <c r="A565" s="40"/>
      <c r="B565" s="39"/>
      <c r="C565" s="32"/>
      <c r="D565" s="32"/>
      <c r="E565" s="30" t="s">
        <v>28</v>
      </c>
      <c r="F565" s="82">
        <v>0</v>
      </c>
      <c r="G565" s="82">
        <v>0</v>
      </c>
      <c r="H565" s="40"/>
      <c r="I565" s="40"/>
      <c r="J565" s="40"/>
      <c r="K565" s="40"/>
      <c r="L565" s="40"/>
    </row>
    <row r="566" spans="1:12" s="1" customFormat="1" ht="72" customHeight="1">
      <c r="A566" s="40"/>
      <c r="B566" s="39"/>
      <c r="C566" s="32"/>
      <c r="D566" s="32"/>
      <c r="E566" s="30" t="s">
        <v>25</v>
      </c>
      <c r="F566" s="82">
        <v>0</v>
      </c>
      <c r="G566" s="82">
        <v>0</v>
      </c>
      <c r="H566" s="40"/>
      <c r="I566" s="40"/>
      <c r="J566" s="40"/>
      <c r="K566" s="40"/>
      <c r="L566" s="40"/>
    </row>
    <row r="567" spans="1:12" s="1" customFormat="1" ht="20.25" customHeight="1">
      <c r="A567" s="40" t="s">
        <v>66</v>
      </c>
      <c r="B567" s="27" t="s">
        <v>446</v>
      </c>
      <c r="C567" s="28"/>
      <c r="D567" s="29"/>
      <c r="E567" s="30" t="s">
        <v>27</v>
      </c>
      <c r="F567" s="82">
        <f t="shared" ref="F567:G569" si="156">F570</f>
        <v>122750</v>
      </c>
      <c r="G567" s="82">
        <f t="shared" si="156"/>
        <v>122750</v>
      </c>
      <c r="H567" s="32" t="s">
        <v>26</v>
      </c>
      <c r="I567" s="32" t="s">
        <v>26</v>
      </c>
      <c r="J567" s="32" t="s">
        <v>86</v>
      </c>
      <c r="K567" s="32" t="s">
        <v>86</v>
      </c>
      <c r="L567" s="32" t="s">
        <v>86</v>
      </c>
    </row>
    <row r="568" spans="1:12" s="1" customFormat="1" ht="62.25" customHeight="1">
      <c r="A568" s="40"/>
      <c r="B568" s="33"/>
      <c r="C568" s="34"/>
      <c r="D568" s="35"/>
      <c r="E568" s="30" t="s">
        <v>28</v>
      </c>
      <c r="F568" s="82">
        <f t="shared" si="156"/>
        <v>122750</v>
      </c>
      <c r="G568" s="82">
        <f t="shared" si="156"/>
        <v>122750</v>
      </c>
      <c r="H568" s="32"/>
      <c r="I568" s="32"/>
      <c r="J568" s="32"/>
      <c r="K568" s="32"/>
      <c r="L568" s="32"/>
    </row>
    <row r="569" spans="1:12" s="1" customFormat="1" ht="48" customHeight="1">
      <c r="A569" s="40"/>
      <c r="B569" s="36"/>
      <c r="C569" s="37"/>
      <c r="D569" s="38"/>
      <c r="E569" s="30" t="s">
        <v>25</v>
      </c>
      <c r="F569" s="82">
        <f t="shared" si="156"/>
        <v>0</v>
      </c>
      <c r="G569" s="82">
        <f t="shared" si="156"/>
        <v>0</v>
      </c>
      <c r="H569" s="32"/>
      <c r="I569" s="32"/>
      <c r="J569" s="32"/>
      <c r="K569" s="32"/>
      <c r="L569" s="32"/>
    </row>
    <row r="570" spans="1:12" s="1" customFormat="1" ht="18" customHeight="1">
      <c r="A570" s="40" t="s">
        <v>43</v>
      </c>
      <c r="B570" s="39" t="s">
        <v>366</v>
      </c>
      <c r="C570" s="32" t="s">
        <v>86</v>
      </c>
      <c r="D570" s="32" t="s">
        <v>560</v>
      </c>
      <c r="E570" s="30" t="s">
        <v>27</v>
      </c>
      <c r="F570" s="82">
        <f t="shared" ref="F570:G572" si="157">F573+F576+F579+F582+F585+F588+F591</f>
        <v>122750</v>
      </c>
      <c r="G570" s="82">
        <f t="shared" si="157"/>
        <v>122750</v>
      </c>
      <c r="H570" s="32" t="s">
        <v>26</v>
      </c>
      <c r="I570" s="32" t="s">
        <v>26</v>
      </c>
      <c r="J570" s="32" t="s">
        <v>86</v>
      </c>
      <c r="K570" s="32" t="s">
        <v>86</v>
      </c>
      <c r="L570" s="32" t="s">
        <v>86</v>
      </c>
    </row>
    <row r="571" spans="1:12" s="1" customFormat="1" ht="63" customHeight="1">
      <c r="A571" s="40"/>
      <c r="B571" s="39"/>
      <c r="C571" s="32"/>
      <c r="D571" s="32"/>
      <c r="E571" s="30" t="s">
        <v>28</v>
      </c>
      <c r="F571" s="82">
        <f t="shared" si="157"/>
        <v>122750</v>
      </c>
      <c r="G571" s="82">
        <f t="shared" si="157"/>
        <v>122750</v>
      </c>
      <c r="H571" s="32"/>
      <c r="I571" s="32"/>
      <c r="J571" s="32"/>
      <c r="K571" s="32"/>
      <c r="L571" s="32"/>
    </row>
    <row r="572" spans="1:12" s="1" customFormat="1" ht="48" customHeight="1">
      <c r="A572" s="40"/>
      <c r="B572" s="39"/>
      <c r="C572" s="32"/>
      <c r="D572" s="32"/>
      <c r="E572" s="30" t="s">
        <v>25</v>
      </c>
      <c r="F572" s="82">
        <f t="shared" si="157"/>
        <v>0</v>
      </c>
      <c r="G572" s="82">
        <f t="shared" si="157"/>
        <v>0</v>
      </c>
      <c r="H572" s="32"/>
      <c r="I572" s="32"/>
      <c r="J572" s="32"/>
      <c r="K572" s="32"/>
      <c r="L572" s="32"/>
    </row>
    <row r="573" spans="1:12" s="1" customFormat="1" ht="19.5" customHeight="1">
      <c r="A573" s="40" t="s">
        <v>44</v>
      </c>
      <c r="B573" s="39" t="s">
        <v>69</v>
      </c>
      <c r="C573" s="32" t="s">
        <v>86</v>
      </c>
      <c r="D573" s="32" t="s">
        <v>86</v>
      </c>
      <c r="E573" s="30" t="s">
        <v>27</v>
      </c>
      <c r="F573" s="82">
        <f>SUM(F574:F575)</f>
        <v>0</v>
      </c>
      <c r="G573" s="82">
        <f t="shared" ref="G573" si="158">SUM(G574:G575)</f>
        <v>0</v>
      </c>
      <c r="H573" s="40" t="s">
        <v>168</v>
      </c>
      <c r="I573" s="40" t="s">
        <v>137</v>
      </c>
      <c r="J573" s="40" t="s">
        <v>118</v>
      </c>
      <c r="K573" s="40">
        <v>0</v>
      </c>
      <c r="L573" s="40">
        <v>0</v>
      </c>
    </row>
    <row r="574" spans="1:12" s="1" customFormat="1" ht="69.75" customHeight="1">
      <c r="A574" s="40"/>
      <c r="B574" s="39"/>
      <c r="C574" s="32"/>
      <c r="D574" s="32"/>
      <c r="E574" s="30" t="s">
        <v>28</v>
      </c>
      <c r="F574" s="82">
        <v>0</v>
      </c>
      <c r="G574" s="82">
        <v>0</v>
      </c>
      <c r="H574" s="40"/>
      <c r="I574" s="40"/>
      <c r="J574" s="40"/>
      <c r="K574" s="40"/>
      <c r="L574" s="40"/>
    </row>
    <row r="575" spans="1:12" s="1" customFormat="1" ht="53.25" customHeight="1">
      <c r="A575" s="40"/>
      <c r="B575" s="39"/>
      <c r="C575" s="32"/>
      <c r="D575" s="32"/>
      <c r="E575" s="30" t="s">
        <v>25</v>
      </c>
      <c r="F575" s="82">
        <v>0</v>
      </c>
      <c r="G575" s="82">
        <v>0</v>
      </c>
      <c r="H575" s="40"/>
      <c r="I575" s="40"/>
      <c r="J575" s="40"/>
      <c r="K575" s="40"/>
      <c r="L575" s="40"/>
    </row>
    <row r="576" spans="1:12" s="1" customFormat="1" ht="20.25" customHeight="1">
      <c r="A576" s="40" t="s">
        <v>7</v>
      </c>
      <c r="B576" s="39" t="s">
        <v>70</v>
      </c>
      <c r="C576" s="32" t="s">
        <v>86</v>
      </c>
      <c r="D576" s="32" t="s">
        <v>86</v>
      </c>
      <c r="E576" s="30" t="s">
        <v>27</v>
      </c>
      <c r="F576" s="82">
        <f>SUM(F577:F578)</f>
        <v>0</v>
      </c>
      <c r="G576" s="82">
        <f t="shared" ref="G576" si="159">SUM(G577:G578)</f>
        <v>0</v>
      </c>
      <c r="H576" s="40" t="s">
        <v>88</v>
      </c>
      <c r="I576" s="40" t="s">
        <v>72</v>
      </c>
      <c r="J576" s="40" t="s">
        <v>118</v>
      </c>
      <c r="K576" s="40">
        <v>0</v>
      </c>
      <c r="L576" s="40">
        <v>0</v>
      </c>
    </row>
    <row r="577" spans="1:12" s="1" customFormat="1" ht="65.25" customHeight="1">
      <c r="A577" s="40"/>
      <c r="B577" s="39"/>
      <c r="C577" s="32"/>
      <c r="D577" s="32"/>
      <c r="E577" s="30" t="s">
        <v>28</v>
      </c>
      <c r="F577" s="82">
        <v>0</v>
      </c>
      <c r="G577" s="82">
        <v>0</v>
      </c>
      <c r="H577" s="40"/>
      <c r="I577" s="40"/>
      <c r="J577" s="40"/>
      <c r="K577" s="40"/>
      <c r="L577" s="40"/>
    </row>
    <row r="578" spans="1:12" s="1" customFormat="1" ht="62.25" customHeight="1">
      <c r="A578" s="40"/>
      <c r="B578" s="39"/>
      <c r="C578" s="32"/>
      <c r="D578" s="32"/>
      <c r="E578" s="30" t="s">
        <v>25</v>
      </c>
      <c r="F578" s="82">
        <v>0</v>
      </c>
      <c r="G578" s="82">
        <v>0</v>
      </c>
      <c r="H578" s="40"/>
      <c r="I578" s="40"/>
      <c r="J578" s="40"/>
      <c r="K578" s="40"/>
      <c r="L578" s="40"/>
    </row>
    <row r="579" spans="1:12" s="1" customFormat="1" ht="21.75" customHeight="1">
      <c r="A579" s="40" t="s">
        <v>8</v>
      </c>
      <c r="B579" s="39" t="s">
        <v>71</v>
      </c>
      <c r="C579" s="32">
        <v>502</v>
      </c>
      <c r="D579" s="32" t="s">
        <v>555</v>
      </c>
      <c r="E579" s="30" t="s">
        <v>27</v>
      </c>
      <c r="F579" s="82">
        <f>SUM(F580:F581)</f>
        <v>23000</v>
      </c>
      <c r="G579" s="82">
        <f t="shared" ref="G579" si="160">SUM(G580:G581)</f>
        <v>23000</v>
      </c>
      <c r="H579" s="40" t="s">
        <v>89</v>
      </c>
      <c r="I579" s="40" t="s">
        <v>72</v>
      </c>
      <c r="J579" s="40" t="s">
        <v>118</v>
      </c>
      <c r="K579" s="40">
        <v>1</v>
      </c>
      <c r="L579" s="40">
        <v>1</v>
      </c>
    </row>
    <row r="580" spans="1:12" s="1" customFormat="1" ht="66" customHeight="1">
      <c r="A580" s="40"/>
      <c r="B580" s="39"/>
      <c r="C580" s="32"/>
      <c r="D580" s="32"/>
      <c r="E580" s="30" t="s">
        <v>28</v>
      </c>
      <c r="F580" s="82">
        <v>23000</v>
      </c>
      <c r="G580" s="82">
        <v>23000</v>
      </c>
      <c r="H580" s="40"/>
      <c r="I580" s="40"/>
      <c r="J580" s="40"/>
      <c r="K580" s="40"/>
      <c r="L580" s="40"/>
    </row>
    <row r="581" spans="1:12" s="1" customFormat="1" ht="53.25" customHeight="1">
      <c r="A581" s="40"/>
      <c r="B581" s="39"/>
      <c r="C581" s="32"/>
      <c r="D581" s="32"/>
      <c r="E581" s="30" t="s">
        <v>25</v>
      </c>
      <c r="F581" s="82">
        <v>0</v>
      </c>
      <c r="G581" s="82">
        <v>0</v>
      </c>
      <c r="H581" s="40"/>
      <c r="I581" s="40"/>
      <c r="J581" s="40"/>
      <c r="K581" s="40"/>
      <c r="L581" s="40"/>
    </row>
    <row r="582" spans="1:12" s="1" customFormat="1" ht="22.5" customHeight="1">
      <c r="A582" s="40" t="s">
        <v>9</v>
      </c>
      <c r="B582" s="39" t="s">
        <v>169</v>
      </c>
      <c r="C582" s="32">
        <v>502</v>
      </c>
      <c r="D582" s="32" t="s">
        <v>556</v>
      </c>
      <c r="E582" s="30" t="s">
        <v>27</v>
      </c>
      <c r="F582" s="82">
        <f t="shared" ref="F582:G582" si="161">SUM(F583:F584)</f>
        <v>48000</v>
      </c>
      <c r="G582" s="82">
        <f t="shared" si="161"/>
        <v>48000</v>
      </c>
      <c r="H582" s="40" t="s">
        <v>170</v>
      </c>
      <c r="I582" s="40" t="s">
        <v>72</v>
      </c>
      <c r="J582" s="40" t="s">
        <v>118</v>
      </c>
      <c r="K582" s="40">
        <v>1</v>
      </c>
      <c r="L582" s="40">
        <v>1</v>
      </c>
    </row>
    <row r="583" spans="1:12" s="1" customFormat="1" ht="66.75" customHeight="1">
      <c r="A583" s="40"/>
      <c r="B583" s="39"/>
      <c r="C583" s="32"/>
      <c r="D583" s="32"/>
      <c r="E583" s="30" t="s">
        <v>28</v>
      </c>
      <c r="F583" s="82">
        <v>48000</v>
      </c>
      <c r="G583" s="82">
        <v>48000</v>
      </c>
      <c r="H583" s="40"/>
      <c r="I583" s="40"/>
      <c r="J583" s="40"/>
      <c r="K583" s="40"/>
      <c r="L583" s="40"/>
    </row>
    <row r="584" spans="1:12" s="1" customFormat="1" ht="53.25" customHeight="1">
      <c r="A584" s="40"/>
      <c r="B584" s="39"/>
      <c r="C584" s="32"/>
      <c r="D584" s="32"/>
      <c r="E584" s="30" t="s">
        <v>25</v>
      </c>
      <c r="F584" s="82">
        <v>0</v>
      </c>
      <c r="G584" s="82">
        <v>0</v>
      </c>
      <c r="H584" s="40"/>
      <c r="I584" s="40"/>
      <c r="J584" s="40"/>
      <c r="K584" s="40"/>
      <c r="L584" s="40"/>
    </row>
    <row r="585" spans="1:12" s="1" customFormat="1" ht="21" customHeight="1">
      <c r="A585" s="46" t="s">
        <v>10</v>
      </c>
      <c r="B585" s="39" t="s">
        <v>282</v>
      </c>
      <c r="C585" s="47">
        <v>502</v>
      </c>
      <c r="D585" s="47" t="s">
        <v>557</v>
      </c>
      <c r="E585" s="30" t="s">
        <v>27</v>
      </c>
      <c r="F585" s="82">
        <f t="shared" ref="F585:G585" si="162">SUM(F586:F587)</f>
        <v>51750</v>
      </c>
      <c r="G585" s="82">
        <f t="shared" si="162"/>
        <v>51750</v>
      </c>
      <c r="H585" s="46" t="s">
        <v>283</v>
      </c>
      <c r="I585" s="46" t="s">
        <v>77</v>
      </c>
      <c r="J585" s="46" t="s">
        <v>118</v>
      </c>
      <c r="K585" s="46">
        <v>11</v>
      </c>
      <c r="L585" s="46">
        <v>11</v>
      </c>
    </row>
    <row r="586" spans="1:12" s="1" customFormat="1" ht="64.5" customHeight="1">
      <c r="A586" s="50"/>
      <c r="B586" s="39"/>
      <c r="C586" s="51"/>
      <c r="D586" s="51"/>
      <c r="E586" s="30" t="s">
        <v>28</v>
      </c>
      <c r="F586" s="82">
        <v>51750</v>
      </c>
      <c r="G586" s="82">
        <v>51750</v>
      </c>
      <c r="H586" s="50"/>
      <c r="I586" s="50"/>
      <c r="J586" s="50"/>
      <c r="K586" s="50"/>
      <c r="L586" s="50"/>
    </row>
    <row r="587" spans="1:12" s="1" customFormat="1" ht="53.25" customHeight="1">
      <c r="A587" s="54"/>
      <c r="B587" s="39"/>
      <c r="C587" s="55"/>
      <c r="D587" s="55"/>
      <c r="E587" s="30" t="s">
        <v>25</v>
      </c>
      <c r="F587" s="82">
        <v>0</v>
      </c>
      <c r="G587" s="82">
        <v>0</v>
      </c>
      <c r="H587" s="54"/>
      <c r="I587" s="54"/>
      <c r="J587" s="54"/>
      <c r="K587" s="54"/>
      <c r="L587" s="54"/>
    </row>
    <row r="588" spans="1:12" s="1" customFormat="1" ht="27.75" customHeight="1">
      <c r="A588" s="46" t="s">
        <v>11</v>
      </c>
      <c r="B588" s="60" t="s">
        <v>309</v>
      </c>
      <c r="C588" s="47" t="s">
        <v>86</v>
      </c>
      <c r="D588" s="47" t="s">
        <v>86</v>
      </c>
      <c r="E588" s="30" t="s">
        <v>27</v>
      </c>
      <c r="F588" s="82">
        <f>SUM(F589:F590)</f>
        <v>0</v>
      </c>
      <c r="G588" s="82">
        <f t="shared" ref="G588" si="163">SUM(G589:G590)</f>
        <v>0</v>
      </c>
      <c r="H588" s="46" t="s">
        <v>311</v>
      </c>
      <c r="I588" s="46" t="s">
        <v>182</v>
      </c>
      <c r="J588" s="46" t="s">
        <v>118</v>
      </c>
      <c r="K588" s="46">
        <v>1</v>
      </c>
      <c r="L588" s="46">
        <v>1</v>
      </c>
    </row>
    <row r="589" spans="1:12" s="1" customFormat="1" ht="89.25" customHeight="1">
      <c r="A589" s="50"/>
      <c r="B589" s="61"/>
      <c r="C589" s="51"/>
      <c r="D589" s="51"/>
      <c r="E589" s="30" t="s">
        <v>28</v>
      </c>
      <c r="F589" s="82">
        <v>0</v>
      </c>
      <c r="G589" s="82">
        <v>0</v>
      </c>
      <c r="H589" s="50"/>
      <c r="I589" s="50"/>
      <c r="J589" s="50"/>
      <c r="K589" s="50"/>
      <c r="L589" s="50"/>
    </row>
    <row r="590" spans="1:12" s="1" customFormat="1" ht="76.5" customHeight="1">
      <c r="A590" s="54"/>
      <c r="B590" s="62"/>
      <c r="C590" s="55"/>
      <c r="D590" s="55"/>
      <c r="E590" s="30" t="s">
        <v>25</v>
      </c>
      <c r="F590" s="82">
        <v>0</v>
      </c>
      <c r="G590" s="82">
        <v>0</v>
      </c>
      <c r="H590" s="54"/>
      <c r="I590" s="54"/>
      <c r="J590" s="54"/>
      <c r="K590" s="54"/>
      <c r="L590" s="54"/>
    </row>
    <row r="591" spans="1:12" s="1" customFormat="1" ht="19.5" customHeight="1">
      <c r="A591" s="46" t="s">
        <v>12</v>
      </c>
      <c r="B591" s="60" t="s">
        <v>310</v>
      </c>
      <c r="C591" s="47" t="s">
        <v>86</v>
      </c>
      <c r="D591" s="47" t="s">
        <v>86</v>
      </c>
      <c r="E591" s="30" t="s">
        <v>27</v>
      </c>
      <c r="F591" s="82">
        <f>SUM(F592:F593)</f>
        <v>0</v>
      </c>
      <c r="G591" s="82">
        <f t="shared" ref="G591" si="164">SUM(G592:G593)</f>
        <v>0</v>
      </c>
      <c r="H591" s="46" t="s">
        <v>86</v>
      </c>
      <c r="I591" s="46" t="s">
        <v>86</v>
      </c>
      <c r="J591" s="46" t="s">
        <v>86</v>
      </c>
      <c r="K591" s="46" t="s">
        <v>86</v>
      </c>
      <c r="L591" s="46" t="s">
        <v>86</v>
      </c>
    </row>
    <row r="592" spans="1:12" s="1" customFormat="1" ht="78.75" customHeight="1">
      <c r="A592" s="50"/>
      <c r="B592" s="61"/>
      <c r="C592" s="51"/>
      <c r="D592" s="51"/>
      <c r="E592" s="30" t="s">
        <v>28</v>
      </c>
      <c r="F592" s="82">
        <v>0</v>
      </c>
      <c r="G592" s="82">
        <v>0</v>
      </c>
      <c r="H592" s="50"/>
      <c r="I592" s="50"/>
      <c r="J592" s="50"/>
      <c r="K592" s="50"/>
      <c r="L592" s="50"/>
    </row>
    <row r="593" spans="1:12" s="1" customFormat="1" ht="78" customHeight="1">
      <c r="A593" s="54"/>
      <c r="B593" s="62"/>
      <c r="C593" s="55"/>
      <c r="D593" s="55"/>
      <c r="E593" s="30" t="s">
        <v>25</v>
      </c>
      <c r="F593" s="82">
        <v>0</v>
      </c>
      <c r="G593" s="82">
        <v>0</v>
      </c>
      <c r="H593" s="54"/>
      <c r="I593" s="54"/>
      <c r="J593" s="54"/>
      <c r="K593" s="54"/>
      <c r="L593" s="54"/>
    </row>
    <row r="594" spans="1:12" s="1" customFormat="1" ht="19.5" customHeight="1">
      <c r="A594" s="40" t="s">
        <v>90</v>
      </c>
      <c r="B594" s="27" t="s">
        <v>367</v>
      </c>
      <c r="C594" s="28"/>
      <c r="D594" s="29"/>
      <c r="E594" s="30" t="s">
        <v>27</v>
      </c>
      <c r="F594" s="82">
        <f t="shared" ref="F594:G596" si="165">F597</f>
        <v>0</v>
      </c>
      <c r="G594" s="82">
        <f t="shared" si="165"/>
        <v>0</v>
      </c>
      <c r="H594" s="40" t="s">
        <v>86</v>
      </c>
      <c r="I594" s="32" t="s">
        <v>86</v>
      </c>
      <c r="J594" s="32" t="s">
        <v>86</v>
      </c>
      <c r="K594" s="32" t="s">
        <v>86</v>
      </c>
      <c r="L594" s="32" t="s">
        <v>86</v>
      </c>
    </row>
    <row r="595" spans="1:12" s="1" customFormat="1" ht="71.25" customHeight="1">
      <c r="A595" s="40"/>
      <c r="B595" s="33"/>
      <c r="C595" s="34"/>
      <c r="D595" s="35"/>
      <c r="E595" s="30" t="s">
        <v>28</v>
      </c>
      <c r="F595" s="82">
        <f t="shared" si="165"/>
        <v>0</v>
      </c>
      <c r="G595" s="82">
        <f t="shared" si="165"/>
        <v>0</v>
      </c>
      <c r="H595" s="40"/>
      <c r="I595" s="32"/>
      <c r="J595" s="32"/>
      <c r="K595" s="32"/>
      <c r="L595" s="32"/>
    </row>
    <row r="596" spans="1:12" s="1" customFormat="1" ht="51.75" customHeight="1">
      <c r="A596" s="40"/>
      <c r="B596" s="36"/>
      <c r="C596" s="37"/>
      <c r="D596" s="38"/>
      <c r="E596" s="30" t="s">
        <v>25</v>
      </c>
      <c r="F596" s="82">
        <f t="shared" si="165"/>
        <v>0</v>
      </c>
      <c r="G596" s="82">
        <f t="shared" si="165"/>
        <v>0</v>
      </c>
      <c r="H596" s="40"/>
      <c r="I596" s="32"/>
      <c r="J596" s="32"/>
      <c r="K596" s="32"/>
      <c r="L596" s="32"/>
    </row>
    <row r="597" spans="1:12" s="1" customFormat="1" ht="21" customHeight="1">
      <c r="A597" s="40" t="s">
        <v>45</v>
      </c>
      <c r="B597" s="39" t="s">
        <v>368</v>
      </c>
      <c r="C597" s="32" t="s">
        <v>86</v>
      </c>
      <c r="D597" s="32" t="s">
        <v>86</v>
      </c>
      <c r="E597" s="30" t="s">
        <v>27</v>
      </c>
      <c r="F597" s="82">
        <f t="shared" ref="F597:G599" si="166">F600+F603+F606+F609</f>
        <v>0</v>
      </c>
      <c r="G597" s="82">
        <f t="shared" si="166"/>
        <v>0</v>
      </c>
      <c r="H597" s="40" t="s">
        <v>86</v>
      </c>
      <c r="I597" s="32" t="s">
        <v>86</v>
      </c>
      <c r="J597" s="32" t="s">
        <v>86</v>
      </c>
      <c r="K597" s="32" t="s">
        <v>86</v>
      </c>
      <c r="L597" s="32" t="s">
        <v>86</v>
      </c>
    </row>
    <row r="598" spans="1:12" s="1" customFormat="1" ht="66.75" customHeight="1">
      <c r="A598" s="40"/>
      <c r="B598" s="39"/>
      <c r="C598" s="32"/>
      <c r="D598" s="32"/>
      <c r="E598" s="30" t="s">
        <v>28</v>
      </c>
      <c r="F598" s="82">
        <f t="shared" si="166"/>
        <v>0</v>
      </c>
      <c r="G598" s="82">
        <f t="shared" si="166"/>
        <v>0</v>
      </c>
      <c r="H598" s="40"/>
      <c r="I598" s="32"/>
      <c r="J598" s="32"/>
      <c r="K598" s="32"/>
      <c r="L598" s="32"/>
    </row>
    <row r="599" spans="1:12" s="1" customFormat="1" ht="46.5" customHeight="1">
      <c r="A599" s="40"/>
      <c r="B599" s="39"/>
      <c r="C599" s="32"/>
      <c r="D599" s="32"/>
      <c r="E599" s="30" t="s">
        <v>25</v>
      </c>
      <c r="F599" s="82">
        <f t="shared" si="166"/>
        <v>0</v>
      </c>
      <c r="G599" s="82">
        <f t="shared" si="166"/>
        <v>0</v>
      </c>
      <c r="H599" s="40"/>
      <c r="I599" s="32"/>
      <c r="J599" s="32"/>
      <c r="K599" s="32"/>
      <c r="L599" s="32"/>
    </row>
    <row r="600" spans="1:12" s="1" customFormat="1" ht="21" customHeight="1">
      <c r="A600" s="26" t="s">
        <v>46</v>
      </c>
      <c r="B600" s="39" t="s">
        <v>91</v>
      </c>
      <c r="C600" s="32" t="s">
        <v>86</v>
      </c>
      <c r="D600" s="32" t="s">
        <v>86</v>
      </c>
      <c r="E600" s="30" t="s">
        <v>27</v>
      </c>
      <c r="F600" s="82">
        <f>SUM(F601:F602)</f>
        <v>0</v>
      </c>
      <c r="G600" s="82">
        <f t="shared" ref="G600" si="167">SUM(G601:G602)</f>
        <v>0</v>
      </c>
      <c r="H600" s="40" t="s">
        <v>92</v>
      </c>
      <c r="I600" s="40" t="s">
        <v>137</v>
      </c>
      <c r="J600" s="40" t="s">
        <v>118</v>
      </c>
      <c r="K600" s="40">
        <v>19</v>
      </c>
      <c r="L600" s="40">
        <v>19</v>
      </c>
    </row>
    <row r="601" spans="1:12" s="1" customFormat="1" ht="65.25" customHeight="1">
      <c r="A601" s="26"/>
      <c r="B601" s="39"/>
      <c r="C601" s="32"/>
      <c r="D601" s="32"/>
      <c r="E601" s="30" t="s">
        <v>28</v>
      </c>
      <c r="F601" s="82">
        <v>0</v>
      </c>
      <c r="G601" s="82">
        <v>0</v>
      </c>
      <c r="H601" s="40"/>
      <c r="I601" s="40"/>
      <c r="J601" s="40"/>
      <c r="K601" s="40"/>
      <c r="L601" s="40"/>
    </row>
    <row r="602" spans="1:12" s="1" customFormat="1" ht="53.25" customHeight="1">
      <c r="A602" s="26"/>
      <c r="B602" s="39"/>
      <c r="C602" s="32"/>
      <c r="D602" s="32"/>
      <c r="E602" s="30" t="s">
        <v>25</v>
      </c>
      <c r="F602" s="82">
        <v>0</v>
      </c>
      <c r="G602" s="82">
        <v>0</v>
      </c>
      <c r="H602" s="40"/>
      <c r="I602" s="40"/>
      <c r="J602" s="40"/>
      <c r="K602" s="40"/>
      <c r="L602" s="40"/>
    </row>
    <row r="603" spans="1:12" s="1" customFormat="1" ht="22.5" customHeight="1">
      <c r="A603" s="26" t="s">
        <v>13</v>
      </c>
      <c r="B603" s="39" t="s">
        <v>93</v>
      </c>
      <c r="C603" s="32" t="s">
        <v>86</v>
      </c>
      <c r="D603" s="32" t="s">
        <v>86</v>
      </c>
      <c r="E603" s="30" t="s">
        <v>27</v>
      </c>
      <c r="F603" s="82">
        <f>SUM(F604:F605)</f>
        <v>0</v>
      </c>
      <c r="G603" s="82">
        <f t="shared" ref="G603" si="168">SUM(G604:G605)</f>
        <v>0</v>
      </c>
      <c r="H603" s="40" t="s">
        <v>94</v>
      </c>
      <c r="I603" s="40" t="s">
        <v>137</v>
      </c>
      <c r="J603" s="40" t="s">
        <v>118</v>
      </c>
      <c r="K603" s="40">
        <v>0</v>
      </c>
      <c r="L603" s="40">
        <v>0</v>
      </c>
    </row>
    <row r="604" spans="1:12" s="1" customFormat="1" ht="68.25" customHeight="1">
      <c r="A604" s="26"/>
      <c r="B604" s="39"/>
      <c r="C604" s="32"/>
      <c r="D604" s="32"/>
      <c r="E604" s="30" t="s">
        <v>28</v>
      </c>
      <c r="F604" s="82">
        <v>0</v>
      </c>
      <c r="G604" s="82">
        <v>0</v>
      </c>
      <c r="H604" s="40"/>
      <c r="I604" s="40"/>
      <c r="J604" s="40"/>
      <c r="K604" s="40"/>
      <c r="L604" s="40"/>
    </row>
    <row r="605" spans="1:12" s="1" customFormat="1" ht="53.25" customHeight="1">
      <c r="A605" s="26"/>
      <c r="B605" s="39"/>
      <c r="C605" s="32"/>
      <c r="D605" s="32"/>
      <c r="E605" s="30" t="s">
        <v>25</v>
      </c>
      <c r="F605" s="82">
        <v>0</v>
      </c>
      <c r="G605" s="82">
        <v>0</v>
      </c>
      <c r="H605" s="40"/>
      <c r="I605" s="40"/>
      <c r="J605" s="40"/>
      <c r="K605" s="40"/>
      <c r="L605" s="40"/>
    </row>
    <row r="606" spans="1:12" s="1" customFormat="1" ht="18.75" customHeight="1">
      <c r="A606" s="26" t="s">
        <v>15</v>
      </c>
      <c r="B606" s="39" t="s">
        <v>95</v>
      </c>
      <c r="C606" s="32" t="s">
        <v>86</v>
      </c>
      <c r="D606" s="32" t="s">
        <v>86</v>
      </c>
      <c r="E606" s="30" t="s">
        <v>27</v>
      </c>
      <c r="F606" s="82">
        <f>SUM(F607:F608)</f>
        <v>0</v>
      </c>
      <c r="G606" s="82">
        <f t="shared" ref="G606" si="169">SUM(G607:G608)</f>
        <v>0</v>
      </c>
      <c r="H606" s="40" t="s">
        <v>97</v>
      </c>
      <c r="I606" s="40" t="s">
        <v>137</v>
      </c>
      <c r="J606" s="40" t="s">
        <v>118</v>
      </c>
      <c r="K606" s="40">
        <v>11</v>
      </c>
      <c r="L606" s="40">
        <v>11</v>
      </c>
    </row>
    <row r="607" spans="1:12" s="1" customFormat="1" ht="66.75" customHeight="1">
      <c r="A607" s="26"/>
      <c r="B607" s="39"/>
      <c r="C607" s="32"/>
      <c r="D607" s="32"/>
      <c r="E607" s="30" t="s">
        <v>28</v>
      </c>
      <c r="F607" s="82">
        <v>0</v>
      </c>
      <c r="G607" s="82">
        <v>0</v>
      </c>
      <c r="H607" s="40"/>
      <c r="I607" s="40"/>
      <c r="J607" s="40"/>
      <c r="K607" s="40"/>
      <c r="L607" s="40"/>
    </row>
    <row r="608" spans="1:12" s="1" customFormat="1" ht="53.25" customHeight="1">
      <c r="A608" s="26"/>
      <c r="B608" s="39"/>
      <c r="C608" s="32"/>
      <c r="D608" s="32"/>
      <c r="E608" s="30" t="s">
        <v>25</v>
      </c>
      <c r="F608" s="82">
        <v>0</v>
      </c>
      <c r="G608" s="82">
        <v>0</v>
      </c>
      <c r="H608" s="40"/>
      <c r="I608" s="40"/>
      <c r="J608" s="40"/>
      <c r="K608" s="40"/>
      <c r="L608" s="40"/>
    </row>
    <row r="609" spans="1:12" s="1" customFormat="1" ht="18.75" customHeight="1">
      <c r="A609" s="26" t="s">
        <v>16</v>
      </c>
      <c r="B609" s="39" t="s">
        <v>96</v>
      </c>
      <c r="C609" s="32" t="s">
        <v>86</v>
      </c>
      <c r="D609" s="32" t="s">
        <v>86</v>
      </c>
      <c r="E609" s="30" t="s">
        <v>27</v>
      </c>
      <c r="F609" s="82">
        <f>SUM(F610:F611)</f>
        <v>0</v>
      </c>
      <c r="G609" s="82">
        <f t="shared" ref="G609" si="170">SUM(G610:G611)</f>
        <v>0</v>
      </c>
      <c r="H609" s="40" t="s">
        <v>98</v>
      </c>
      <c r="I609" s="40" t="s">
        <v>137</v>
      </c>
      <c r="J609" s="40" t="s">
        <v>118</v>
      </c>
      <c r="K609" s="40">
        <v>46</v>
      </c>
      <c r="L609" s="40">
        <v>46</v>
      </c>
    </row>
    <row r="610" spans="1:12" s="1" customFormat="1" ht="69" customHeight="1">
      <c r="A610" s="26"/>
      <c r="B610" s="39"/>
      <c r="C610" s="32"/>
      <c r="D610" s="32"/>
      <c r="E610" s="30" t="s">
        <v>28</v>
      </c>
      <c r="F610" s="82">
        <v>0</v>
      </c>
      <c r="G610" s="82">
        <v>0</v>
      </c>
      <c r="H610" s="40"/>
      <c r="I610" s="40"/>
      <c r="J610" s="40"/>
      <c r="K610" s="40"/>
      <c r="L610" s="40"/>
    </row>
    <row r="611" spans="1:12" s="1" customFormat="1" ht="53.25" customHeight="1">
      <c r="A611" s="26"/>
      <c r="B611" s="39"/>
      <c r="C611" s="32"/>
      <c r="D611" s="32"/>
      <c r="E611" s="30" t="s">
        <v>25</v>
      </c>
      <c r="F611" s="82">
        <v>0</v>
      </c>
      <c r="G611" s="82">
        <v>0</v>
      </c>
      <c r="H611" s="40"/>
      <c r="I611" s="40"/>
      <c r="J611" s="40"/>
      <c r="K611" s="40"/>
      <c r="L611" s="40"/>
    </row>
    <row r="612" spans="1:12" s="1" customFormat="1" ht="20.25" customHeight="1">
      <c r="A612" s="71" t="s">
        <v>61</v>
      </c>
      <c r="B612" s="39"/>
      <c r="C612" s="32" t="s">
        <v>86</v>
      </c>
      <c r="D612" s="32" t="s">
        <v>86</v>
      </c>
      <c r="E612" s="30" t="s">
        <v>27</v>
      </c>
      <c r="F612" s="82">
        <f t="shared" ref="F612:G614" si="171">F552+F567+F594</f>
        <v>122750</v>
      </c>
      <c r="G612" s="82">
        <f t="shared" si="171"/>
        <v>122750</v>
      </c>
      <c r="H612" s="32" t="s">
        <v>26</v>
      </c>
      <c r="I612" s="32" t="s">
        <v>26</v>
      </c>
      <c r="J612" s="32" t="s">
        <v>86</v>
      </c>
      <c r="K612" s="32" t="s">
        <v>86</v>
      </c>
      <c r="L612" s="32" t="s">
        <v>86</v>
      </c>
    </row>
    <row r="613" spans="1:12" s="1" customFormat="1" ht="68.25" customHeight="1">
      <c r="A613" s="39"/>
      <c r="B613" s="39"/>
      <c r="C613" s="32"/>
      <c r="D613" s="32"/>
      <c r="E613" s="30" t="s">
        <v>28</v>
      </c>
      <c r="F613" s="82">
        <f t="shared" si="171"/>
        <v>122750</v>
      </c>
      <c r="G613" s="82">
        <f t="shared" si="171"/>
        <v>122750</v>
      </c>
      <c r="H613" s="32"/>
      <c r="I613" s="32"/>
      <c r="J613" s="32"/>
      <c r="K613" s="32"/>
      <c r="L613" s="32"/>
    </row>
    <row r="614" spans="1:12" s="1" customFormat="1" ht="53.25" customHeight="1">
      <c r="A614" s="39"/>
      <c r="B614" s="39"/>
      <c r="C614" s="32"/>
      <c r="D614" s="32"/>
      <c r="E614" s="30" t="s">
        <v>25</v>
      </c>
      <c r="F614" s="82">
        <f t="shared" si="171"/>
        <v>0</v>
      </c>
      <c r="G614" s="82">
        <f t="shared" si="171"/>
        <v>0</v>
      </c>
      <c r="H614" s="32"/>
      <c r="I614" s="32"/>
      <c r="J614" s="32"/>
      <c r="K614" s="32"/>
      <c r="L614" s="32"/>
    </row>
    <row r="615" spans="1:12" s="1" customFormat="1" ht="21.75" customHeight="1">
      <c r="A615" s="9" t="s">
        <v>369</v>
      </c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</row>
    <row r="616" spans="1:12" s="1" customFormat="1" ht="36.75" customHeight="1">
      <c r="A616" s="9" t="s">
        <v>370</v>
      </c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1"/>
    </row>
    <row r="617" spans="1:12" s="1" customFormat="1" ht="17.25" customHeight="1">
      <c r="A617" s="46" t="s">
        <v>64</v>
      </c>
      <c r="B617" s="27" t="s">
        <v>371</v>
      </c>
      <c r="C617" s="28"/>
      <c r="D617" s="29"/>
      <c r="E617" s="30" t="s">
        <v>27</v>
      </c>
      <c r="F617" s="82">
        <f t="shared" ref="F617:G620" si="172">F621</f>
        <v>0</v>
      </c>
      <c r="G617" s="82">
        <f t="shared" si="172"/>
        <v>0</v>
      </c>
      <c r="H617" s="47" t="s">
        <v>86</v>
      </c>
      <c r="I617" s="47" t="s">
        <v>86</v>
      </c>
      <c r="J617" s="47" t="s">
        <v>86</v>
      </c>
      <c r="K617" s="47" t="s">
        <v>86</v>
      </c>
      <c r="L617" s="47" t="s">
        <v>86</v>
      </c>
    </row>
    <row r="618" spans="1:12" s="1" customFormat="1" ht="65.25" customHeight="1">
      <c r="A618" s="50"/>
      <c r="B618" s="33"/>
      <c r="C618" s="34"/>
      <c r="D618" s="35"/>
      <c r="E618" s="30" t="s">
        <v>28</v>
      </c>
      <c r="F618" s="82">
        <f t="shared" si="172"/>
        <v>0</v>
      </c>
      <c r="G618" s="82">
        <f t="shared" si="172"/>
        <v>0</v>
      </c>
      <c r="H618" s="51"/>
      <c r="I618" s="51"/>
      <c r="J618" s="51"/>
      <c r="K618" s="51"/>
      <c r="L618" s="51"/>
    </row>
    <row r="619" spans="1:12" s="1" customFormat="1" ht="46.5" customHeight="1">
      <c r="A619" s="50"/>
      <c r="B619" s="33"/>
      <c r="C619" s="34"/>
      <c r="D619" s="35"/>
      <c r="E619" s="30" t="s">
        <v>25</v>
      </c>
      <c r="F619" s="82">
        <f t="shared" si="172"/>
        <v>0</v>
      </c>
      <c r="G619" s="82">
        <f t="shared" si="172"/>
        <v>0</v>
      </c>
      <c r="H619" s="51"/>
      <c r="I619" s="51"/>
      <c r="J619" s="51"/>
      <c r="K619" s="51"/>
      <c r="L619" s="51"/>
    </row>
    <row r="620" spans="1:12" s="1" customFormat="1" ht="53.25" customHeight="1">
      <c r="A620" s="54"/>
      <c r="B620" s="36"/>
      <c r="C620" s="37"/>
      <c r="D620" s="38"/>
      <c r="E620" s="30" t="s">
        <v>14</v>
      </c>
      <c r="F620" s="82">
        <f t="shared" si="172"/>
        <v>0</v>
      </c>
      <c r="G620" s="82">
        <f t="shared" si="172"/>
        <v>0</v>
      </c>
      <c r="H620" s="55"/>
      <c r="I620" s="55"/>
      <c r="J620" s="55"/>
      <c r="K620" s="55"/>
      <c r="L620" s="55"/>
    </row>
    <row r="621" spans="1:12" s="1" customFormat="1" ht="18.75" customHeight="1">
      <c r="A621" s="46" t="s">
        <v>41</v>
      </c>
      <c r="B621" s="45" t="s">
        <v>372</v>
      </c>
      <c r="C621" s="47" t="s">
        <v>86</v>
      </c>
      <c r="D621" s="47" t="s">
        <v>86</v>
      </c>
      <c r="E621" s="30" t="s">
        <v>27</v>
      </c>
      <c r="F621" s="82">
        <f t="shared" ref="F621:G624" si="173">F625+F629</f>
        <v>0</v>
      </c>
      <c r="G621" s="82">
        <f t="shared" si="173"/>
        <v>0</v>
      </c>
      <c r="H621" s="47" t="s">
        <v>86</v>
      </c>
      <c r="I621" s="47" t="s">
        <v>86</v>
      </c>
      <c r="J621" s="47" t="s">
        <v>86</v>
      </c>
      <c r="K621" s="47" t="s">
        <v>86</v>
      </c>
      <c r="L621" s="47" t="s">
        <v>86</v>
      </c>
    </row>
    <row r="622" spans="1:12" s="1" customFormat="1" ht="76.5" customHeight="1">
      <c r="A622" s="50"/>
      <c r="B622" s="49"/>
      <c r="C622" s="51"/>
      <c r="D622" s="51"/>
      <c r="E622" s="30" t="s">
        <v>28</v>
      </c>
      <c r="F622" s="82">
        <f t="shared" si="173"/>
        <v>0</v>
      </c>
      <c r="G622" s="82">
        <f t="shared" si="173"/>
        <v>0</v>
      </c>
      <c r="H622" s="51"/>
      <c r="I622" s="51"/>
      <c r="J622" s="51"/>
      <c r="K622" s="51"/>
      <c r="L622" s="51"/>
    </row>
    <row r="623" spans="1:12" s="1" customFormat="1" ht="61.5" customHeight="1">
      <c r="A623" s="50"/>
      <c r="B623" s="49"/>
      <c r="C623" s="51"/>
      <c r="D623" s="51"/>
      <c r="E623" s="30" t="s">
        <v>25</v>
      </c>
      <c r="F623" s="82">
        <f t="shared" si="173"/>
        <v>0</v>
      </c>
      <c r="G623" s="82">
        <f t="shared" si="173"/>
        <v>0</v>
      </c>
      <c r="H623" s="51"/>
      <c r="I623" s="51"/>
      <c r="J623" s="51"/>
      <c r="K623" s="51"/>
      <c r="L623" s="51"/>
    </row>
    <row r="624" spans="1:12" s="1" customFormat="1" ht="63" customHeight="1">
      <c r="A624" s="54"/>
      <c r="B624" s="53"/>
      <c r="C624" s="55"/>
      <c r="D624" s="55"/>
      <c r="E624" s="30" t="s">
        <v>14</v>
      </c>
      <c r="F624" s="82">
        <f t="shared" si="173"/>
        <v>0</v>
      </c>
      <c r="G624" s="82">
        <f t="shared" si="173"/>
        <v>0</v>
      </c>
      <c r="H624" s="55"/>
      <c r="I624" s="55"/>
      <c r="J624" s="55"/>
      <c r="K624" s="55"/>
      <c r="L624" s="55"/>
    </row>
    <row r="625" spans="1:12" s="1" customFormat="1" ht="19.5" customHeight="1">
      <c r="A625" s="46" t="s">
        <v>42</v>
      </c>
      <c r="B625" s="45" t="s">
        <v>244</v>
      </c>
      <c r="C625" s="47" t="s">
        <v>86</v>
      </c>
      <c r="D625" s="47" t="s">
        <v>86</v>
      </c>
      <c r="E625" s="30" t="s">
        <v>27</v>
      </c>
      <c r="F625" s="82">
        <f>SUM(F626:F628)</f>
        <v>0</v>
      </c>
      <c r="G625" s="82">
        <f t="shared" ref="G625" si="174">SUM(G626:G628)</f>
        <v>0</v>
      </c>
      <c r="H625" s="46" t="s">
        <v>246</v>
      </c>
      <c r="I625" s="47" t="s">
        <v>72</v>
      </c>
      <c r="J625" s="47" t="s">
        <v>118</v>
      </c>
      <c r="K625" s="47">
        <v>4</v>
      </c>
      <c r="L625" s="47">
        <v>4</v>
      </c>
    </row>
    <row r="626" spans="1:12" s="1" customFormat="1" ht="64.5" customHeight="1">
      <c r="A626" s="50"/>
      <c r="B626" s="49"/>
      <c r="C626" s="51"/>
      <c r="D626" s="51"/>
      <c r="E626" s="30" t="s">
        <v>28</v>
      </c>
      <c r="F626" s="82">
        <v>0</v>
      </c>
      <c r="G626" s="82">
        <v>0</v>
      </c>
      <c r="H626" s="50"/>
      <c r="I626" s="51"/>
      <c r="J626" s="51"/>
      <c r="K626" s="51"/>
      <c r="L626" s="51"/>
    </row>
    <row r="627" spans="1:12" s="1" customFormat="1" ht="53.25" customHeight="1">
      <c r="A627" s="50"/>
      <c r="B627" s="49"/>
      <c r="C627" s="51"/>
      <c r="D627" s="51"/>
      <c r="E627" s="30" t="s">
        <v>25</v>
      </c>
      <c r="F627" s="82">
        <v>0</v>
      </c>
      <c r="G627" s="82">
        <v>0</v>
      </c>
      <c r="H627" s="50"/>
      <c r="I627" s="51"/>
      <c r="J627" s="51"/>
      <c r="K627" s="51"/>
      <c r="L627" s="51"/>
    </row>
    <row r="628" spans="1:12" s="1" customFormat="1" ht="53.25" customHeight="1">
      <c r="A628" s="54"/>
      <c r="B628" s="53"/>
      <c r="C628" s="55"/>
      <c r="D628" s="55"/>
      <c r="E628" s="30" t="s">
        <v>14</v>
      </c>
      <c r="F628" s="82">
        <v>0</v>
      </c>
      <c r="G628" s="82">
        <v>0</v>
      </c>
      <c r="H628" s="50"/>
      <c r="I628" s="51"/>
      <c r="J628" s="51"/>
      <c r="K628" s="51"/>
      <c r="L628" s="51"/>
    </row>
    <row r="629" spans="1:12" s="1" customFormat="1" ht="18.75" customHeight="1">
      <c r="A629" s="46" t="s">
        <v>6</v>
      </c>
      <c r="B629" s="45" t="s">
        <v>245</v>
      </c>
      <c r="C629" s="47" t="s">
        <v>86</v>
      </c>
      <c r="D629" s="47" t="s">
        <v>86</v>
      </c>
      <c r="E629" s="30" t="s">
        <v>27</v>
      </c>
      <c r="F629" s="82">
        <f>SUM(F630:F632)</f>
        <v>0</v>
      </c>
      <c r="G629" s="82">
        <f t="shared" ref="G629" si="175">SUM(G630:G632)</f>
        <v>0</v>
      </c>
      <c r="H629" s="50"/>
      <c r="I629" s="51"/>
      <c r="J629" s="51"/>
      <c r="K629" s="51"/>
      <c r="L629" s="51"/>
    </row>
    <row r="630" spans="1:12" s="1" customFormat="1" ht="68.25" customHeight="1">
      <c r="A630" s="50"/>
      <c r="B630" s="49"/>
      <c r="C630" s="51"/>
      <c r="D630" s="51"/>
      <c r="E630" s="30" t="s">
        <v>28</v>
      </c>
      <c r="F630" s="82">
        <v>0</v>
      </c>
      <c r="G630" s="82">
        <v>0</v>
      </c>
      <c r="H630" s="50"/>
      <c r="I630" s="51"/>
      <c r="J630" s="51"/>
      <c r="K630" s="51"/>
      <c r="L630" s="51"/>
    </row>
    <row r="631" spans="1:12" s="1" customFormat="1" ht="53.25" customHeight="1">
      <c r="A631" s="50"/>
      <c r="B631" s="49"/>
      <c r="C631" s="51"/>
      <c r="D631" s="51"/>
      <c r="E631" s="30" t="s">
        <v>25</v>
      </c>
      <c r="F631" s="82">
        <v>0</v>
      </c>
      <c r="G631" s="82">
        <v>0</v>
      </c>
      <c r="H631" s="50"/>
      <c r="I631" s="51"/>
      <c r="J631" s="51"/>
      <c r="K631" s="51"/>
      <c r="L631" s="51"/>
    </row>
    <row r="632" spans="1:12" s="1" customFormat="1" ht="53.25" customHeight="1">
      <c r="A632" s="54"/>
      <c r="B632" s="53"/>
      <c r="C632" s="55"/>
      <c r="D632" s="55"/>
      <c r="E632" s="30" t="s">
        <v>14</v>
      </c>
      <c r="F632" s="82">
        <v>0</v>
      </c>
      <c r="G632" s="82">
        <v>0</v>
      </c>
      <c r="H632" s="54"/>
      <c r="I632" s="55"/>
      <c r="J632" s="55"/>
      <c r="K632" s="55"/>
      <c r="L632" s="55"/>
    </row>
    <row r="633" spans="1:12" s="1" customFormat="1" ht="18.75" customHeight="1">
      <c r="A633" s="40" t="s">
        <v>66</v>
      </c>
      <c r="B633" s="27" t="s">
        <v>373</v>
      </c>
      <c r="C633" s="28"/>
      <c r="D633" s="29"/>
      <c r="E633" s="30" t="s">
        <v>27</v>
      </c>
      <c r="F633" s="82">
        <f t="shared" ref="F633:G636" si="176">F637</f>
        <v>0</v>
      </c>
      <c r="G633" s="82">
        <f t="shared" si="176"/>
        <v>0</v>
      </c>
      <c r="H633" s="32" t="s">
        <v>86</v>
      </c>
      <c r="I633" s="32" t="s">
        <v>86</v>
      </c>
      <c r="J633" s="32" t="s">
        <v>86</v>
      </c>
      <c r="K633" s="32" t="s">
        <v>86</v>
      </c>
      <c r="L633" s="32" t="s">
        <v>86</v>
      </c>
    </row>
    <row r="634" spans="1:12" s="1" customFormat="1" ht="63" customHeight="1">
      <c r="A634" s="40"/>
      <c r="B634" s="33"/>
      <c r="C634" s="34"/>
      <c r="D634" s="35"/>
      <c r="E634" s="30" t="s">
        <v>28</v>
      </c>
      <c r="F634" s="82">
        <f t="shared" si="176"/>
        <v>0</v>
      </c>
      <c r="G634" s="82">
        <f t="shared" si="176"/>
        <v>0</v>
      </c>
      <c r="H634" s="32"/>
      <c r="I634" s="32"/>
      <c r="J634" s="32"/>
      <c r="K634" s="32"/>
      <c r="L634" s="32"/>
    </row>
    <row r="635" spans="1:12" s="1" customFormat="1" ht="47.25" customHeight="1">
      <c r="A635" s="40"/>
      <c r="B635" s="33"/>
      <c r="C635" s="34"/>
      <c r="D635" s="35"/>
      <c r="E635" s="30" t="s">
        <v>25</v>
      </c>
      <c r="F635" s="82">
        <f t="shared" si="176"/>
        <v>0</v>
      </c>
      <c r="G635" s="82">
        <f t="shared" si="176"/>
        <v>0</v>
      </c>
      <c r="H635" s="32"/>
      <c r="I635" s="32"/>
      <c r="J635" s="32"/>
      <c r="K635" s="32"/>
      <c r="L635" s="32"/>
    </row>
    <row r="636" spans="1:12" s="1" customFormat="1" ht="49.5" customHeight="1">
      <c r="A636" s="40"/>
      <c r="B636" s="36"/>
      <c r="C636" s="37"/>
      <c r="D636" s="38"/>
      <c r="E636" s="30" t="s">
        <v>14</v>
      </c>
      <c r="F636" s="82">
        <f t="shared" si="176"/>
        <v>0</v>
      </c>
      <c r="G636" s="82">
        <f t="shared" si="176"/>
        <v>0</v>
      </c>
      <c r="H636" s="32"/>
      <c r="I636" s="32"/>
      <c r="J636" s="32"/>
      <c r="K636" s="32"/>
      <c r="L636" s="32"/>
    </row>
    <row r="637" spans="1:12" s="1" customFormat="1" ht="39.75" customHeight="1">
      <c r="A637" s="40" t="s">
        <v>43</v>
      </c>
      <c r="B637" s="39" t="s">
        <v>374</v>
      </c>
      <c r="C637" s="32" t="s">
        <v>86</v>
      </c>
      <c r="D637" s="32" t="s">
        <v>86</v>
      </c>
      <c r="E637" s="30" t="s">
        <v>27</v>
      </c>
      <c r="F637" s="82">
        <f t="shared" ref="F637:G640" si="177">F641+F645+F649+F653+F657+F661+F665+F669+F673+F677</f>
        <v>0</v>
      </c>
      <c r="G637" s="82">
        <f t="shared" si="177"/>
        <v>0</v>
      </c>
      <c r="H637" s="32" t="s">
        <v>86</v>
      </c>
      <c r="I637" s="32" t="s">
        <v>86</v>
      </c>
      <c r="J637" s="32" t="s">
        <v>86</v>
      </c>
      <c r="K637" s="32" t="s">
        <v>86</v>
      </c>
      <c r="L637" s="32" t="s">
        <v>86</v>
      </c>
    </row>
    <row r="638" spans="1:12" s="1" customFormat="1" ht="86.25" customHeight="1">
      <c r="A638" s="40"/>
      <c r="B638" s="39"/>
      <c r="C638" s="32"/>
      <c r="D638" s="32"/>
      <c r="E638" s="30" t="s">
        <v>28</v>
      </c>
      <c r="F638" s="82">
        <f t="shared" si="177"/>
        <v>0</v>
      </c>
      <c r="G638" s="82">
        <f t="shared" si="177"/>
        <v>0</v>
      </c>
      <c r="H638" s="32"/>
      <c r="I638" s="32"/>
      <c r="J638" s="32"/>
      <c r="K638" s="32"/>
      <c r="L638" s="32"/>
    </row>
    <row r="639" spans="1:12" s="1" customFormat="1" ht="70.5" customHeight="1">
      <c r="A639" s="40"/>
      <c r="B639" s="39"/>
      <c r="C639" s="32"/>
      <c r="D639" s="32"/>
      <c r="E639" s="30" t="s">
        <v>25</v>
      </c>
      <c r="F639" s="82">
        <f t="shared" si="177"/>
        <v>0</v>
      </c>
      <c r="G639" s="82">
        <f t="shared" si="177"/>
        <v>0</v>
      </c>
      <c r="H639" s="32"/>
      <c r="I639" s="32"/>
      <c r="J639" s="32"/>
      <c r="K639" s="32"/>
      <c r="L639" s="32"/>
    </row>
    <row r="640" spans="1:12" s="1" customFormat="1" ht="68.25" customHeight="1">
      <c r="A640" s="40"/>
      <c r="B640" s="39"/>
      <c r="C640" s="32"/>
      <c r="D640" s="32"/>
      <c r="E640" s="30" t="s">
        <v>14</v>
      </c>
      <c r="F640" s="82">
        <f t="shared" si="177"/>
        <v>0</v>
      </c>
      <c r="G640" s="82">
        <f t="shared" si="177"/>
        <v>0</v>
      </c>
      <c r="H640" s="32"/>
      <c r="I640" s="32"/>
      <c r="J640" s="32"/>
      <c r="K640" s="32"/>
      <c r="L640" s="32"/>
    </row>
    <row r="641" spans="1:12" s="1" customFormat="1" ht="19.5" customHeight="1">
      <c r="A641" s="40" t="s">
        <v>44</v>
      </c>
      <c r="B641" s="39" t="s">
        <v>249</v>
      </c>
      <c r="C641" s="32" t="s">
        <v>86</v>
      </c>
      <c r="D641" s="32" t="s">
        <v>86</v>
      </c>
      <c r="E641" s="30" t="s">
        <v>27</v>
      </c>
      <c r="F641" s="82">
        <f>SUM(F642:F644)</f>
        <v>0</v>
      </c>
      <c r="G641" s="82">
        <f t="shared" ref="G641" si="178">SUM(G642:G644)</f>
        <v>0</v>
      </c>
      <c r="H641" s="46" t="s">
        <v>251</v>
      </c>
      <c r="I641" s="47" t="s">
        <v>72</v>
      </c>
      <c r="J641" s="47" t="s">
        <v>118</v>
      </c>
      <c r="K641" s="47">
        <v>24</v>
      </c>
      <c r="L641" s="47">
        <v>24</v>
      </c>
    </row>
    <row r="642" spans="1:12" s="1" customFormat="1" ht="65.25" customHeight="1">
      <c r="A642" s="40"/>
      <c r="B642" s="39"/>
      <c r="C642" s="32"/>
      <c r="D642" s="32"/>
      <c r="E642" s="30" t="s">
        <v>28</v>
      </c>
      <c r="F642" s="82">
        <v>0</v>
      </c>
      <c r="G642" s="82">
        <v>0</v>
      </c>
      <c r="H642" s="50"/>
      <c r="I642" s="51"/>
      <c r="J642" s="51"/>
      <c r="K642" s="51"/>
      <c r="L642" s="51"/>
    </row>
    <row r="643" spans="1:12" s="1" customFormat="1" ht="49.5" customHeight="1">
      <c r="A643" s="40"/>
      <c r="B643" s="39"/>
      <c r="C643" s="32"/>
      <c r="D643" s="32"/>
      <c r="E643" s="30" t="s">
        <v>25</v>
      </c>
      <c r="F643" s="82">
        <v>0</v>
      </c>
      <c r="G643" s="82">
        <v>0</v>
      </c>
      <c r="H643" s="50"/>
      <c r="I643" s="51"/>
      <c r="J643" s="51"/>
      <c r="K643" s="51"/>
      <c r="L643" s="51"/>
    </row>
    <row r="644" spans="1:12" s="1" customFormat="1" ht="54.75" customHeight="1">
      <c r="A644" s="40"/>
      <c r="B644" s="39"/>
      <c r="C644" s="32"/>
      <c r="D644" s="32"/>
      <c r="E644" s="30" t="s">
        <v>14</v>
      </c>
      <c r="F644" s="82">
        <v>0</v>
      </c>
      <c r="G644" s="82">
        <v>0</v>
      </c>
      <c r="H644" s="50"/>
      <c r="I644" s="51"/>
      <c r="J644" s="51"/>
      <c r="K644" s="51"/>
      <c r="L644" s="51"/>
    </row>
    <row r="645" spans="1:12" s="1" customFormat="1" ht="18.75" customHeight="1">
      <c r="A645" s="40" t="s">
        <v>7</v>
      </c>
      <c r="B645" s="39" t="s">
        <v>250</v>
      </c>
      <c r="C645" s="32" t="s">
        <v>86</v>
      </c>
      <c r="D645" s="32" t="s">
        <v>86</v>
      </c>
      <c r="E645" s="30" t="s">
        <v>27</v>
      </c>
      <c r="F645" s="82">
        <f>SUM(F646:F648)</f>
        <v>0</v>
      </c>
      <c r="G645" s="82">
        <f t="shared" ref="G645" si="179">SUM(G646:G648)</f>
        <v>0</v>
      </c>
      <c r="H645" s="50"/>
      <c r="I645" s="51"/>
      <c r="J645" s="51"/>
      <c r="K645" s="51"/>
      <c r="L645" s="51"/>
    </row>
    <row r="646" spans="1:12" s="1" customFormat="1" ht="70.5" customHeight="1">
      <c r="A646" s="40"/>
      <c r="B646" s="39"/>
      <c r="C646" s="32"/>
      <c r="D646" s="32"/>
      <c r="E646" s="30" t="s">
        <v>28</v>
      </c>
      <c r="F646" s="82">
        <v>0</v>
      </c>
      <c r="G646" s="82">
        <v>0</v>
      </c>
      <c r="H646" s="50"/>
      <c r="I646" s="51"/>
      <c r="J646" s="51"/>
      <c r="K646" s="51"/>
      <c r="L646" s="51"/>
    </row>
    <row r="647" spans="1:12" s="1" customFormat="1" ht="51" customHeight="1">
      <c r="A647" s="40"/>
      <c r="B647" s="39"/>
      <c r="C647" s="32"/>
      <c r="D647" s="32"/>
      <c r="E647" s="30" t="s">
        <v>25</v>
      </c>
      <c r="F647" s="82">
        <v>0</v>
      </c>
      <c r="G647" s="82">
        <v>0</v>
      </c>
      <c r="H647" s="50"/>
      <c r="I647" s="51"/>
      <c r="J647" s="51"/>
      <c r="K647" s="51"/>
      <c r="L647" s="51"/>
    </row>
    <row r="648" spans="1:12" s="1" customFormat="1" ht="51.75" customHeight="1">
      <c r="A648" s="40"/>
      <c r="B648" s="39"/>
      <c r="C648" s="32"/>
      <c r="D648" s="32"/>
      <c r="E648" s="30" t="s">
        <v>14</v>
      </c>
      <c r="F648" s="82">
        <v>0</v>
      </c>
      <c r="G648" s="82">
        <v>0</v>
      </c>
      <c r="H648" s="54"/>
      <c r="I648" s="55"/>
      <c r="J648" s="55"/>
      <c r="K648" s="55"/>
      <c r="L648" s="55"/>
    </row>
    <row r="649" spans="1:12" s="1" customFormat="1" ht="18" customHeight="1">
      <c r="A649" s="40" t="s">
        <v>8</v>
      </c>
      <c r="B649" s="39" t="s">
        <v>252</v>
      </c>
      <c r="C649" s="32" t="s">
        <v>86</v>
      </c>
      <c r="D649" s="32" t="s">
        <v>86</v>
      </c>
      <c r="E649" s="30" t="s">
        <v>27</v>
      </c>
      <c r="F649" s="82">
        <f>SUM(F650:F652)</f>
        <v>0</v>
      </c>
      <c r="G649" s="82">
        <f t="shared" ref="G649" si="180">SUM(G650:G652)</f>
        <v>0</v>
      </c>
      <c r="H649" s="40" t="s">
        <v>223</v>
      </c>
      <c r="I649" s="32" t="s">
        <v>72</v>
      </c>
      <c r="J649" s="32" t="s">
        <v>118</v>
      </c>
      <c r="K649" s="32">
        <v>11011</v>
      </c>
      <c r="L649" s="32">
        <v>11011</v>
      </c>
    </row>
    <row r="650" spans="1:12" s="1" customFormat="1" ht="69" customHeight="1">
      <c r="A650" s="40"/>
      <c r="B650" s="39"/>
      <c r="C650" s="32"/>
      <c r="D650" s="32"/>
      <c r="E650" s="30" t="s">
        <v>28</v>
      </c>
      <c r="F650" s="82">
        <v>0</v>
      </c>
      <c r="G650" s="82">
        <v>0</v>
      </c>
      <c r="H650" s="40"/>
      <c r="I650" s="32"/>
      <c r="J650" s="32"/>
      <c r="K650" s="32"/>
      <c r="L650" s="32"/>
    </row>
    <row r="651" spans="1:12" s="1" customFormat="1" ht="55.5" customHeight="1">
      <c r="A651" s="40"/>
      <c r="B651" s="39"/>
      <c r="C651" s="32"/>
      <c r="D651" s="32"/>
      <c r="E651" s="30" t="s">
        <v>25</v>
      </c>
      <c r="F651" s="82">
        <v>0</v>
      </c>
      <c r="G651" s="82">
        <v>0</v>
      </c>
      <c r="H651" s="40"/>
      <c r="I651" s="32"/>
      <c r="J651" s="32"/>
      <c r="K651" s="32"/>
      <c r="L651" s="32"/>
    </row>
    <row r="652" spans="1:12" s="1" customFormat="1" ht="55.5" customHeight="1">
      <c r="A652" s="40"/>
      <c r="B652" s="39"/>
      <c r="C652" s="32"/>
      <c r="D652" s="32"/>
      <c r="E652" s="30" t="s">
        <v>14</v>
      </c>
      <c r="F652" s="82">
        <v>0</v>
      </c>
      <c r="G652" s="82">
        <v>0</v>
      </c>
      <c r="H652" s="40"/>
      <c r="I652" s="32"/>
      <c r="J652" s="32"/>
      <c r="K652" s="32"/>
      <c r="L652" s="32"/>
    </row>
    <row r="653" spans="1:12" s="1" customFormat="1" ht="18.75" customHeight="1">
      <c r="A653" s="40" t="s">
        <v>9</v>
      </c>
      <c r="B653" s="39" t="s">
        <v>257</v>
      </c>
      <c r="C653" s="32" t="s">
        <v>86</v>
      </c>
      <c r="D653" s="32" t="s">
        <v>86</v>
      </c>
      <c r="E653" s="30" t="s">
        <v>27</v>
      </c>
      <c r="F653" s="82">
        <f>SUM(F654:F656)</f>
        <v>0</v>
      </c>
      <c r="G653" s="82">
        <f t="shared" ref="G653" si="181">SUM(G654:G656)</f>
        <v>0</v>
      </c>
      <c r="H653" s="40" t="s">
        <v>253</v>
      </c>
      <c r="I653" s="32" t="s">
        <v>79</v>
      </c>
      <c r="J653" s="32" t="s">
        <v>118</v>
      </c>
      <c r="K653" s="32">
        <v>12</v>
      </c>
      <c r="L653" s="32">
        <v>12</v>
      </c>
    </row>
    <row r="654" spans="1:12" s="1" customFormat="1" ht="75.75" customHeight="1">
      <c r="A654" s="40"/>
      <c r="B654" s="39"/>
      <c r="C654" s="32"/>
      <c r="D654" s="32"/>
      <c r="E654" s="30" t="s">
        <v>28</v>
      </c>
      <c r="F654" s="82">
        <v>0</v>
      </c>
      <c r="G654" s="82">
        <v>0</v>
      </c>
      <c r="H654" s="40"/>
      <c r="I654" s="32"/>
      <c r="J654" s="32"/>
      <c r="K654" s="32"/>
      <c r="L654" s="32"/>
    </row>
    <row r="655" spans="1:12" s="1" customFormat="1" ht="55.5" customHeight="1">
      <c r="A655" s="40"/>
      <c r="B655" s="39"/>
      <c r="C655" s="32"/>
      <c r="D655" s="32"/>
      <c r="E655" s="30" t="s">
        <v>25</v>
      </c>
      <c r="F655" s="82">
        <v>0</v>
      </c>
      <c r="G655" s="82">
        <v>0</v>
      </c>
      <c r="H655" s="40"/>
      <c r="I655" s="32"/>
      <c r="J655" s="32"/>
      <c r="K655" s="32"/>
      <c r="L655" s="32"/>
    </row>
    <row r="656" spans="1:12" s="1" customFormat="1" ht="55.5" customHeight="1">
      <c r="A656" s="40"/>
      <c r="B656" s="39"/>
      <c r="C656" s="32"/>
      <c r="D656" s="32"/>
      <c r="E656" s="30" t="s">
        <v>14</v>
      </c>
      <c r="F656" s="82">
        <v>0</v>
      </c>
      <c r="G656" s="82">
        <v>0</v>
      </c>
      <c r="H656" s="40"/>
      <c r="I656" s="32"/>
      <c r="J656" s="32"/>
      <c r="K656" s="32"/>
      <c r="L656" s="32"/>
    </row>
    <row r="657" spans="1:12" s="1" customFormat="1" ht="19.5" customHeight="1">
      <c r="A657" s="40" t="s">
        <v>10</v>
      </c>
      <c r="B657" s="39" t="s">
        <v>258</v>
      </c>
      <c r="C657" s="32" t="s">
        <v>86</v>
      </c>
      <c r="D657" s="32" t="s">
        <v>86</v>
      </c>
      <c r="E657" s="30" t="s">
        <v>27</v>
      </c>
      <c r="F657" s="82">
        <f>SUM(F658:F660)</f>
        <v>0</v>
      </c>
      <c r="G657" s="82">
        <f t="shared" ref="G657" si="182">SUM(G658:G660)</f>
        <v>0</v>
      </c>
      <c r="H657" s="46" t="s">
        <v>256</v>
      </c>
      <c r="I657" s="47" t="s">
        <v>72</v>
      </c>
      <c r="J657" s="47" t="s">
        <v>118</v>
      </c>
      <c r="K657" s="47">
        <v>10</v>
      </c>
      <c r="L657" s="47">
        <v>10</v>
      </c>
    </row>
    <row r="658" spans="1:12" s="1" customFormat="1" ht="66" customHeight="1">
      <c r="A658" s="40"/>
      <c r="B658" s="39"/>
      <c r="C658" s="32"/>
      <c r="D658" s="32"/>
      <c r="E658" s="30" t="s">
        <v>28</v>
      </c>
      <c r="F658" s="82">
        <v>0</v>
      </c>
      <c r="G658" s="82">
        <v>0</v>
      </c>
      <c r="H658" s="50"/>
      <c r="I658" s="51"/>
      <c r="J658" s="51"/>
      <c r="K658" s="51"/>
      <c r="L658" s="51"/>
    </row>
    <row r="659" spans="1:12" s="1" customFormat="1" ht="49.5" customHeight="1">
      <c r="A659" s="40"/>
      <c r="B659" s="39"/>
      <c r="C659" s="32"/>
      <c r="D659" s="32"/>
      <c r="E659" s="30" t="s">
        <v>25</v>
      </c>
      <c r="F659" s="82">
        <v>0</v>
      </c>
      <c r="G659" s="82">
        <v>0</v>
      </c>
      <c r="H659" s="50"/>
      <c r="I659" s="51"/>
      <c r="J659" s="51"/>
      <c r="K659" s="51"/>
      <c r="L659" s="51"/>
    </row>
    <row r="660" spans="1:12" s="1" customFormat="1" ht="50.25" customHeight="1">
      <c r="A660" s="40"/>
      <c r="B660" s="39"/>
      <c r="C660" s="32"/>
      <c r="D660" s="32"/>
      <c r="E660" s="30" t="s">
        <v>14</v>
      </c>
      <c r="F660" s="82">
        <v>0</v>
      </c>
      <c r="G660" s="82">
        <v>0</v>
      </c>
      <c r="H660" s="50"/>
      <c r="I660" s="51"/>
      <c r="J660" s="51"/>
      <c r="K660" s="51"/>
      <c r="L660" s="51"/>
    </row>
    <row r="661" spans="1:12" s="1" customFormat="1" ht="18" customHeight="1">
      <c r="A661" s="40" t="s">
        <v>11</v>
      </c>
      <c r="B661" s="39" t="s">
        <v>254</v>
      </c>
      <c r="C661" s="32" t="s">
        <v>86</v>
      </c>
      <c r="D661" s="32" t="s">
        <v>86</v>
      </c>
      <c r="E661" s="30" t="s">
        <v>27</v>
      </c>
      <c r="F661" s="82">
        <f>SUM(F662:F664)</f>
        <v>0</v>
      </c>
      <c r="G661" s="82">
        <f t="shared" ref="G661" si="183">SUM(G662:G664)</f>
        <v>0</v>
      </c>
      <c r="H661" s="50"/>
      <c r="I661" s="51"/>
      <c r="J661" s="51"/>
      <c r="K661" s="51"/>
      <c r="L661" s="51"/>
    </row>
    <row r="662" spans="1:12" s="1" customFormat="1" ht="67.5" customHeight="1">
      <c r="A662" s="40"/>
      <c r="B662" s="39"/>
      <c r="C662" s="32"/>
      <c r="D662" s="32"/>
      <c r="E662" s="30" t="s">
        <v>28</v>
      </c>
      <c r="F662" s="82">
        <v>0</v>
      </c>
      <c r="G662" s="82">
        <v>0</v>
      </c>
      <c r="H662" s="50"/>
      <c r="I662" s="51"/>
      <c r="J662" s="51"/>
      <c r="K662" s="51"/>
      <c r="L662" s="51"/>
    </row>
    <row r="663" spans="1:12" s="1" customFormat="1" ht="48.75" customHeight="1">
      <c r="A663" s="40"/>
      <c r="B663" s="39"/>
      <c r="C663" s="32"/>
      <c r="D663" s="32"/>
      <c r="E663" s="30" t="s">
        <v>25</v>
      </c>
      <c r="F663" s="82">
        <v>0</v>
      </c>
      <c r="G663" s="82">
        <v>0</v>
      </c>
      <c r="H663" s="50"/>
      <c r="I663" s="51"/>
      <c r="J663" s="51"/>
      <c r="K663" s="51"/>
      <c r="L663" s="51"/>
    </row>
    <row r="664" spans="1:12" s="1" customFormat="1" ht="49.5" customHeight="1">
      <c r="A664" s="40"/>
      <c r="B664" s="39"/>
      <c r="C664" s="32"/>
      <c r="D664" s="32"/>
      <c r="E664" s="30" t="s">
        <v>14</v>
      </c>
      <c r="F664" s="82">
        <v>0</v>
      </c>
      <c r="G664" s="82">
        <v>0</v>
      </c>
      <c r="H664" s="50"/>
      <c r="I664" s="51"/>
      <c r="J664" s="51"/>
      <c r="K664" s="51"/>
      <c r="L664" s="51"/>
    </row>
    <row r="665" spans="1:12" s="1" customFormat="1" ht="19.5" customHeight="1">
      <c r="A665" s="40" t="s">
        <v>12</v>
      </c>
      <c r="B665" s="39" t="s">
        <v>255</v>
      </c>
      <c r="C665" s="32" t="s">
        <v>86</v>
      </c>
      <c r="D665" s="32" t="s">
        <v>86</v>
      </c>
      <c r="E665" s="30" t="s">
        <v>27</v>
      </c>
      <c r="F665" s="82">
        <f>SUM(F666:F668)</f>
        <v>0</v>
      </c>
      <c r="G665" s="82">
        <f t="shared" ref="G665" si="184">SUM(G666:G668)</f>
        <v>0</v>
      </c>
      <c r="H665" s="50"/>
      <c r="I665" s="51"/>
      <c r="J665" s="51"/>
      <c r="K665" s="51"/>
      <c r="L665" s="51"/>
    </row>
    <row r="666" spans="1:12" s="1" customFormat="1" ht="69" customHeight="1">
      <c r="A666" s="40"/>
      <c r="B666" s="39"/>
      <c r="C666" s="32"/>
      <c r="D666" s="32"/>
      <c r="E666" s="30" t="s">
        <v>28</v>
      </c>
      <c r="F666" s="82">
        <v>0</v>
      </c>
      <c r="G666" s="82">
        <v>0</v>
      </c>
      <c r="H666" s="50"/>
      <c r="I666" s="51"/>
      <c r="J666" s="51"/>
      <c r="K666" s="51"/>
      <c r="L666" s="51"/>
    </row>
    <row r="667" spans="1:12" s="1" customFormat="1" ht="56.25" customHeight="1">
      <c r="A667" s="40"/>
      <c r="B667" s="39"/>
      <c r="C667" s="32"/>
      <c r="D667" s="32"/>
      <c r="E667" s="30" t="s">
        <v>25</v>
      </c>
      <c r="F667" s="82">
        <v>0</v>
      </c>
      <c r="G667" s="82">
        <v>0</v>
      </c>
      <c r="H667" s="50"/>
      <c r="I667" s="51"/>
      <c r="J667" s="51"/>
      <c r="K667" s="51"/>
      <c r="L667" s="51"/>
    </row>
    <row r="668" spans="1:12" s="1" customFormat="1" ht="49.5" customHeight="1">
      <c r="A668" s="40"/>
      <c r="B668" s="39"/>
      <c r="C668" s="32"/>
      <c r="D668" s="32"/>
      <c r="E668" s="30" t="s">
        <v>14</v>
      </c>
      <c r="F668" s="82">
        <v>0</v>
      </c>
      <c r="G668" s="82">
        <v>0</v>
      </c>
      <c r="H668" s="54"/>
      <c r="I668" s="55"/>
      <c r="J668" s="55"/>
      <c r="K668" s="55"/>
      <c r="L668" s="55"/>
    </row>
    <row r="669" spans="1:12" s="1" customFormat="1" ht="19.5" customHeight="1">
      <c r="A669" s="40" t="s">
        <v>221</v>
      </c>
      <c r="B669" s="39" t="s">
        <v>259</v>
      </c>
      <c r="C669" s="32" t="s">
        <v>86</v>
      </c>
      <c r="D669" s="32" t="s">
        <v>86</v>
      </c>
      <c r="E669" s="30" t="s">
        <v>27</v>
      </c>
      <c r="F669" s="82">
        <f>SUM(F670:F672)</f>
        <v>0</v>
      </c>
      <c r="G669" s="82">
        <f t="shared" ref="G669" si="185">SUM(G670:G672)</f>
        <v>0</v>
      </c>
      <c r="H669" s="46" t="s">
        <v>262</v>
      </c>
      <c r="I669" s="47" t="s">
        <v>72</v>
      </c>
      <c r="J669" s="47" t="s">
        <v>118</v>
      </c>
      <c r="K669" s="47">
        <v>34114</v>
      </c>
      <c r="L669" s="47">
        <v>34114</v>
      </c>
    </row>
    <row r="670" spans="1:12" s="1" customFormat="1" ht="67.5" customHeight="1">
      <c r="A670" s="40"/>
      <c r="B670" s="39"/>
      <c r="C670" s="32"/>
      <c r="D670" s="32"/>
      <c r="E670" s="30" t="s">
        <v>28</v>
      </c>
      <c r="F670" s="82">
        <v>0</v>
      </c>
      <c r="G670" s="82">
        <v>0</v>
      </c>
      <c r="H670" s="50"/>
      <c r="I670" s="51"/>
      <c r="J670" s="90"/>
      <c r="K670" s="90"/>
      <c r="L670" s="90"/>
    </row>
    <row r="671" spans="1:12" s="1" customFormat="1" ht="56.25" customHeight="1">
      <c r="A671" s="40"/>
      <c r="B671" s="39"/>
      <c r="C671" s="32"/>
      <c r="D671" s="32"/>
      <c r="E671" s="30" t="s">
        <v>25</v>
      </c>
      <c r="F671" s="82">
        <v>0</v>
      </c>
      <c r="G671" s="82">
        <v>0</v>
      </c>
      <c r="H671" s="50"/>
      <c r="I671" s="51"/>
      <c r="J671" s="90"/>
      <c r="K671" s="90"/>
      <c r="L671" s="90"/>
    </row>
    <row r="672" spans="1:12" s="1" customFormat="1" ht="54.75" customHeight="1">
      <c r="A672" s="40"/>
      <c r="B672" s="39"/>
      <c r="C672" s="32"/>
      <c r="D672" s="32"/>
      <c r="E672" s="30" t="s">
        <v>14</v>
      </c>
      <c r="F672" s="82">
        <v>0</v>
      </c>
      <c r="G672" s="82">
        <v>0</v>
      </c>
      <c r="H672" s="50"/>
      <c r="I672" s="51"/>
      <c r="J672" s="90"/>
      <c r="K672" s="90"/>
      <c r="L672" s="90"/>
    </row>
    <row r="673" spans="1:12" s="1" customFormat="1" ht="18.75" customHeight="1">
      <c r="A673" s="40" t="s">
        <v>247</v>
      </c>
      <c r="B673" s="39" t="s">
        <v>260</v>
      </c>
      <c r="C673" s="32" t="s">
        <v>86</v>
      </c>
      <c r="D673" s="32" t="s">
        <v>86</v>
      </c>
      <c r="E673" s="30" t="s">
        <v>27</v>
      </c>
      <c r="F673" s="82">
        <f>SUM(F674:F676)</f>
        <v>0</v>
      </c>
      <c r="G673" s="82">
        <f t="shared" ref="G673" si="186">SUM(G674:G676)</f>
        <v>0</v>
      </c>
      <c r="H673" s="50"/>
      <c r="I673" s="51"/>
      <c r="J673" s="90"/>
      <c r="K673" s="90"/>
      <c r="L673" s="90"/>
    </row>
    <row r="674" spans="1:12" s="1" customFormat="1" ht="74.25" customHeight="1">
      <c r="A674" s="40"/>
      <c r="B674" s="39"/>
      <c r="C674" s="32"/>
      <c r="D674" s="32"/>
      <c r="E674" s="30" t="s">
        <v>28</v>
      </c>
      <c r="F674" s="82">
        <v>0</v>
      </c>
      <c r="G674" s="82">
        <v>0</v>
      </c>
      <c r="H674" s="50"/>
      <c r="I674" s="51"/>
      <c r="J674" s="90"/>
      <c r="K674" s="90"/>
      <c r="L674" s="90"/>
    </row>
    <row r="675" spans="1:12" s="1" customFormat="1" ht="54.75" customHeight="1">
      <c r="A675" s="40"/>
      <c r="B675" s="39"/>
      <c r="C675" s="32"/>
      <c r="D675" s="32"/>
      <c r="E675" s="30" t="s">
        <v>25</v>
      </c>
      <c r="F675" s="82">
        <v>0</v>
      </c>
      <c r="G675" s="82">
        <v>0</v>
      </c>
      <c r="H675" s="50"/>
      <c r="I675" s="51"/>
      <c r="J675" s="90"/>
      <c r="K675" s="90"/>
      <c r="L675" s="90"/>
    </row>
    <row r="676" spans="1:12" s="1" customFormat="1" ht="54.75" customHeight="1">
      <c r="A676" s="40"/>
      <c r="B676" s="39"/>
      <c r="C676" s="32"/>
      <c r="D676" s="32"/>
      <c r="E676" s="30" t="s">
        <v>14</v>
      </c>
      <c r="F676" s="82">
        <v>0</v>
      </c>
      <c r="G676" s="82">
        <v>0</v>
      </c>
      <c r="H676" s="50"/>
      <c r="I676" s="51"/>
      <c r="J676" s="90"/>
      <c r="K676" s="90"/>
      <c r="L676" s="90"/>
    </row>
    <row r="677" spans="1:12" s="1" customFormat="1" ht="18" customHeight="1">
      <c r="A677" s="40" t="s">
        <v>248</v>
      </c>
      <c r="B677" s="39" t="s">
        <v>261</v>
      </c>
      <c r="C677" s="32" t="s">
        <v>86</v>
      </c>
      <c r="D677" s="32" t="s">
        <v>86</v>
      </c>
      <c r="E677" s="30" t="s">
        <v>27</v>
      </c>
      <c r="F677" s="82">
        <f>SUM(F678:F680)</f>
        <v>0</v>
      </c>
      <c r="G677" s="82">
        <f t="shared" ref="G677" si="187">SUM(G678:G680)</f>
        <v>0</v>
      </c>
      <c r="H677" s="50"/>
      <c r="I677" s="51"/>
      <c r="J677" s="90"/>
      <c r="K677" s="90"/>
      <c r="L677" s="90"/>
    </row>
    <row r="678" spans="1:12" s="1" customFormat="1" ht="66.75" customHeight="1">
      <c r="A678" s="40"/>
      <c r="B678" s="39"/>
      <c r="C678" s="32"/>
      <c r="D678" s="32"/>
      <c r="E678" s="30" t="s">
        <v>28</v>
      </c>
      <c r="F678" s="82">
        <v>0</v>
      </c>
      <c r="G678" s="82">
        <v>0</v>
      </c>
      <c r="H678" s="50"/>
      <c r="I678" s="51"/>
      <c r="J678" s="90"/>
      <c r="K678" s="90"/>
      <c r="L678" s="90"/>
    </row>
    <row r="679" spans="1:12" s="1" customFormat="1" ht="49.5" customHeight="1">
      <c r="A679" s="40"/>
      <c r="B679" s="39"/>
      <c r="C679" s="32"/>
      <c r="D679" s="32"/>
      <c r="E679" s="30" t="s">
        <v>25</v>
      </c>
      <c r="F679" s="82">
        <v>0</v>
      </c>
      <c r="G679" s="82">
        <v>0</v>
      </c>
      <c r="H679" s="50"/>
      <c r="I679" s="51"/>
      <c r="J679" s="90"/>
      <c r="K679" s="90"/>
      <c r="L679" s="90"/>
    </row>
    <row r="680" spans="1:12" s="1" customFormat="1" ht="54.75" customHeight="1">
      <c r="A680" s="40"/>
      <c r="B680" s="39"/>
      <c r="C680" s="32"/>
      <c r="D680" s="32"/>
      <c r="E680" s="30" t="s">
        <v>14</v>
      </c>
      <c r="F680" s="82">
        <v>0</v>
      </c>
      <c r="G680" s="82">
        <v>0</v>
      </c>
      <c r="H680" s="54"/>
      <c r="I680" s="55"/>
      <c r="J680" s="91"/>
      <c r="K680" s="91"/>
      <c r="L680" s="91"/>
    </row>
    <row r="681" spans="1:12" s="1" customFormat="1" ht="21" customHeight="1">
      <c r="A681" s="46" t="s">
        <v>90</v>
      </c>
      <c r="B681" s="27" t="s">
        <v>375</v>
      </c>
      <c r="C681" s="28"/>
      <c r="D681" s="29"/>
      <c r="E681" s="30" t="s">
        <v>27</v>
      </c>
      <c r="F681" s="82">
        <f t="shared" ref="F681:G684" si="188">F685</f>
        <v>0</v>
      </c>
      <c r="G681" s="82">
        <f t="shared" si="188"/>
        <v>0</v>
      </c>
      <c r="H681" s="47" t="s">
        <v>86</v>
      </c>
      <c r="I681" s="47" t="s">
        <v>86</v>
      </c>
      <c r="J681" s="47" t="s">
        <v>86</v>
      </c>
      <c r="K681" s="47" t="s">
        <v>86</v>
      </c>
      <c r="L681" s="47" t="s">
        <v>86</v>
      </c>
    </row>
    <row r="682" spans="1:12" s="1" customFormat="1" ht="70.5" customHeight="1">
      <c r="A682" s="50"/>
      <c r="B682" s="33"/>
      <c r="C682" s="34"/>
      <c r="D682" s="35"/>
      <c r="E682" s="30" t="s">
        <v>28</v>
      </c>
      <c r="F682" s="82">
        <f t="shared" si="188"/>
        <v>0</v>
      </c>
      <c r="G682" s="82">
        <f t="shared" si="188"/>
        <v>0</v>
      </c>
      <c r="H682" s="51"/>
      <c r="I682" s="51"/>
      <c r="J682" s="51"/>
      <c r="K682" s="51"/>
      <c r="L682" s="51"/>
    </row>
    <row r="683" spans="1:12" s="1" customFormat="1" ht="50.25" customHeight="1">
      <c r="A683" s="50"/>
      <c r="B683" s="33"/>
      <c r="C683" s="34"/>
      <c r="D683" s="35"/>
      <c r="E683" s="30" t="s">
        <v>25</v>
      </c>
      <c r="F683" s="82">
        <f t="shared" si="188"/>
        <v>0</v>
      </c>
      <c r="G683" s="82">
        <f t="shared" si="188"/>
        <v>0</v>
      </c>
      <c r="H683" s="51"/>
      <c r="I683" s="51"/>
      <c r="J683" s="51"/>
      <c r="K683" s="51"/>
      <c r="L683" s="51"/>
    </row>
    <row r="684" spans="1:12" s="1" customFormat="1" ht="54.75" customHeight="1">
      <c r="A684" s="54"/>
      <c r="B684" s="36"/>
      <c r="C684" s="37"/>
      <c r="D684" s="38"/>
      <c r="E684" s="30" t="s">
        <v>14</v>
      </c>
      <c r="F684" s="82">
        <f t="shared" si="188"/>
        <v>0</v>
      </c>
      <c r="G684" s="82">
        <f t="shared" si="188"/>
        <v>0</v>
      </c>
      <c r="H684" s="55"/>
      <c r="I684" s="55"/>
      <c r="J684" s="55"/>
      <c r="K684" s="55"/>
      <c r="L684" s="55"/>
    </row>
    <row r="685" spans="1:12" s="1" customFormat="1" ht="24" customHeight="1">
      <c r="A685" s="46" t="s">
        <v>45</v>
      </c>
      <c r="B685" s="45" t="s">
        <v>376</v>
      </c>
      <c r="C685" s="47" t="s">
        <v>86</v>
      </c>
      <c r="D685" s="47" t="s">
        <v>86</v>
      </c>
      <c r="E685" s="30" t="s">
        <v>27</v>
      </c>
      <c r="F685" s="82">
        <f t="shared" ref="F685:G688" si="189">F689+F693</f>
        <v>0</v>
      </c>
      <c r="G685" s="82">
        <f t="shared" si="189"/>
        <v>0</v>
      </c>
      <c r="H685" s="47" t="s">
        <v>86</v>
      </c>
      <c r="I685" s="47" t="s">
        <v>86</v>
      </c>
      <c r="J685" s="47" t="s">
        <v>86</v>
      </c>
      <c r="K685" s="47" t="s">
        <v>86</v>
      </c>
      <c r="L685" s="47" t="s">
        <v>86</v>
      </c>
    </row>
    <row r="686" spans="1:12" s="1" customFormat="1" ht="66.75" customHeight="1">
      <c r="A686" s="50"/>
      <c r="B686" s="49"/>
      <c r="C686" s="51"/>
      <c r="D686" s="51"/>
      <c r="E686" s="30" t="s">
        <v>28</v>
      </c>
      <c r="F686" s="82">
        <f t="shared" si="189"/>
        <v>0</v>
      </c>
      <c r="G686" s="82">
        <f t="shared" si="189"/>
        <v>0</v>
      </c>
      <c r="H686" s="51"/>
      <c r="I686" s="51"/>
      <c r="J686" s="51"/>
      <c r="K686" s="51"/>
      <c r="L686" s="51"/>
    </row>
    <row r="687" spans="1:12" s="1" customFormat="1" ht="54.75" customHeight="1">
      <c r="A687" s="50"/>
      <c r="B687" s="49"/>
      <c r="C687" s="51"/>
      <c r="D687" s="51"/>
      <c r="E687" s="30" t="s">
        <v>25</v>
      </c>
      <c r="F687" s="82">
        <f t="shared" si="189"/>
        <v>0</v>
      </c>
      <c r="G687" s="82">
        <f t="shared" si="189"/>
        <v>0</v>
      </c>
      <c r="H687" s="51"/>
      <c r="I687" s="51"/>
      <c r="J687" s="51"/>
      <c r="K687" s="51"/>
      <c r="L687" s="51"/>
    </row>
    <row r="688" spans="1:12" s="1" customFormat="1" ht="54.75" customHeight="1">
      <c r="A688" s="54"/>
      <c r="B688" s="53"/>
      <c r="C688" s="55"/>
      <c r="D688" s="55"/>
      <c r="E688" s="30" t="s">
        <v>14</v>
      </c>
      <c r="F688" s="82">
        <f t="shared" si="189"/>
        <v>0</v>
      </c>
      <c r="G688" s="82">
        <f t="shared" si="189"/>
        <v>0</v>
      </c>
      <c r="H688" s="55"/>
      <c r="I688" s="55"/>
      <c r="J688" s="55"/>
      <c r="K688" s="55"/>
      <c r="L688" s="55"/>
    </row>
    <row r="689" spans="1:12" s="1" customFormat="1" ht="18" customHeight="1">
      <c r="A689" s="46" t="s">
        <v>46</v>
      </c>
      <c r="B689" s="45" t="s">
        <v>263</v>
      </c>
      <c r="C689" s="47" t="s">
        <v>86</v>
      </c>
      <c r="D689" s="47" t="s">
        <v>86</v>
      </c>
      <c r="E689" s="30" t="s">
        <v>27</v>
      </c>
      <c r="F689" s="82">
        <f>SUM(F690:F692)</f>
        <v>0</v>
      </c>
      <c r="G689" s="82">
        <f t="shared" ref="G689" si="190">SUM(G690:G692)</f>
        <v>0</v>
      </c>
      <c r="H689" s="46" t="s">
        <v>301</v>
      </c>
      <c r="I689" s="47" t="s">
        <v>72</v>
      </c>
      <c r="J689" s="47" t="s">
        <v>118</v>
      </c>
      <c r="K689" s="47">
        <v>15</v>
      </c>
      <c r="L689" s="47">
        <v>15</v>
      </c>
    </row>
    <row r="690" spans="1:12" s="1" customFormat="1" ht="70.5" customHeight="1">
      <c r="A690" s="50"/>
      <c r="B690" s="49"/>
      <c r="C690" s="51"/>
      <c r="D690" s="51"/>
      <c r="E690" s="30" t="s">
        <v>28</v>
      </c>
      <c r="F690" s="82">
        <v>0</v>
      </c>
      <c r="G690" s="82">
        <v>0</v>
      </c>
      <c r="H690" s="50"/>
      <c r="I690" s="51"/>
      <c r="J690" s="51"/>
      <c r="K690" s="51"/>
      <c r="L690" s="51"/>
    </row>
    <row r="691" spans="1:12" s="1" customFormat="1" ht="54.75" customHeight="1">
      <c r="A691" s="50"/>
      <c r="B691" s="49"/>
      <c r="C691" s="51"/>
      <c r="D691" s="51"/>
      <c r="E691" s="30" t="s">
        <v>25</v>
      </c>
      <c r="F691" s="82">
        <v>0</v>
      </c>
      <c r="G691" s="82">
        <v>0</v>
      </c>
      <c r="H691" s="50"/>
      <c r="I691" s="51"/>
      <c r="J691" s="51"/>
      <c r="K691" s="51"/>
      <c r="L691" s="51"/>
    </row>
    <row r="692" spans="1:12" s="1" customFormat="1" ht="54.75" customHeight="1">
      <c r="A692" s="54"/>
      <c r="B692" s="53"/>
      <c r="C692" s="55"/>
      <c r="D692" s="55"/>
      <c r="E692" s="30" t="s">
        <v>14</v>
      </c>
      <c r="F692" s="82">
        <v>0</v>
      </c>
      <c r="G692" s="82">
        <v>0</v>
      </c>
      <c r="H692" s="50"/>
      <c r="I692" s="51"/>
      <c r="J692" s="51"/>
      <c r="K692" s="51"/>
      <c r="L692" s="51"/>
    </row>
    <row r="693" spans="1:12" s="1" customFormat="1" ht="18" customHeight="1">
      <c r="A693" s="46" t="s">
        <v>13</v>
      </c>
      <c r="B693" s="45" t="s">
        <v>264</v>
      </c>
      <c r="C693" s="47" t="s">
        <v>86</v>
      </c>
      <c r="D693" s="47" t="s">
        <v>86</v>
      </c>
      <c r="E693" s="30" t="s">
        <v>27</v>
      </c>
      <c r="F693" s="82">
        <f>SUM(F694:F696)</f>
        <v>0</v>
      </c>
      <c r="G693" s="82">
        <f t="shared" ref="G693" si="191">SUM(G694:G696)</f>
        <v>0</v>
      </c>
      <c r="H693" s="50"/>
      <c r="I693" s="51"/>
      <c r="J693" s="51"/>
      <c r="K693" s="51"/>
      <c r="L693" s="51"/>
    </row>
    <row r="694" spans="1:12" s="1" customFormat="1" ht="72" customHeight="1">
      <c r="A694" s="50"/>
      <c r="B694" s="49"/>
      <c r="C694" s="51"/>
      <c r="D694" s="51"/>
      <c r="E694" s="30" t="s">
        <v>28</v>
      </c>
      <c r="F694" s="82">
        <v>0</v>
      </c>
      <c r="G694" s="82">
        <v>0</v>
      </c>
      <c r="H694" s="50"/>
      <c r="I694" s="51"/>
      <c r="J694" s="51"/>
      <c r="K694" s="51"/>
      <c r="L694" s="51"/>
    </row>
    <row r="695" spans="1:12" s="1" customFormat="1" ht="54.75" customHeight="1">
      <c r="A695" s="50"/>
      <c r="B695" s="49"/>
      <c r="C695" s="51"/>
      <c r="D695" s="51"/>
      <c r="E695" s="30" t="s">
        <v>25</v>
      </c>
      <c r="F695" s="82">
        <v>0</v>
      </c>
      <c r="G695" s="82">
        <v>0</v>
      </c>
      <c r="H695" s="50"/>
      <c r="I695" s="51"/>
      <c r="J695" s="51"/>
      <c r="K695" s="51"/>
      <c r="L695" s="51"/>
    </row>
    <row r="696" spans="1:12" s="1" customFormat="1" ht="54.75" customHeight="1">
      <c r="A696" s="54"/>
      <c r="B696" s="53"/>
      <c r="C696" s="55"/>
      <c r="D696" s="55"/>
      <c r="E696" s="30" t="s">
        <v>14</v>
      </c>
      <c r="F696" s="82">
        <v>0</v>
      </c>
      <c r="G696" s="82">
        <v>0</v>
      </c>
      <c r="H696" s="54"/>
      <c r="I696" s="55"/>
      <c r="J696" s="55"/>
      <c r="K696" s="55"/>
      <c r="L696" s="55"/>
    </row>
    <row r="697" spans="1:12" s="1" customFormat="1" ht="21" customHeight="1">
      <c r="A697" s="46" t="s">
        <v>121</v>
      </c>
      <c r="B697" s="27" t="s">
        <v>377</v>
      </c>
      <c r="C697" s="28"/>
      <c r="D697" s="29"/>
      <c r="E697" s="30" t="s">
        <v>27</v>
      </c>
      <c r="F697" s="82">
        <f t="shared" ref="F697:G700" si="192">F701</f>
        <v>2312014.92</v>
      </c>
      <c r="G697" s="82">
        <f t="shared" si="192"/>
        <v>2312014.92</v>
      </c>
      <c r="H697" s="47" t="s">
        <v>86</v>
      </c>
      <c r="I697" s="47" t="s">
        <v>86</v>
      </c>
      <c r="J697" s="47" t="s">
        <v>86</v>
      </c>
      <c r="K697" s="47" t="s">
        <v>86</v>
      </c>
      <c r="L697" s="47" t="s">
        <v>86</v>
      </c>
    </row>
    <row r="698" spans="1:12" s="1" customFormat="1" ht="70.5" customHeight="1">
      <c r="A698" s="50"/>
      <c r="B698" s="33"/>
      <c r="C698" s="34"/>
      <c r="D698" s="35"/>
      <c r="E698" s="30" t="s">
        <v>28</v>
      </c>
      <c r="F698" s="82">
        <f t="shared" si="192"/>
        <v>2312014.92</v>
      </c>
      <c r="G698" s="82">
        <f t="shared" si="192"/>
        <v>2312014.92</v>
      </c>
      <c r="H698" s="51"/>
      <c r="I698" s="51"/>
      <c r="J698" s="51"/>
      <c r="K698" s="51"/>
      <c r="L698" s="51"/>
    </row>
    <row r="699" spans="1:12" s="1" customFormat="1" ht="48" customHeight="1">
      <c r="A699" s="50"/>
      <c r="B699" s="33"/>
      <c r="C699" s="34"/>
      <c r="D699" s="35"/>
      <c r="E699" s="30" t="s">
        <v>25</v>
      </c>
      <c r="F699" s="82">
        <f t="shared" si="192"/>
        <v>0</v>
      </c>
      <c r="G699" s="82">
        <f t="shared" si="192"/>
        <v>0</v>
      </c>
      <c r="H699" s="51"/>
      <c r="I699" s="51"/>
      <c r="J699" s="51"/>
      <c r="K699" s="51"/>
      <c r="L699" s="51"/>
    </row>
    <row r="700" spans="1:12" s="1" customFormat="1" ht="48.75" customHeight="1">
      <c r="A700" s="54"/>
      <c r="B700" s="36"/>
      <c r="C700" s="37"/>
      <c r="D700" s="38"/>
      <c r="E700" s="30" t="s">
        <v>14</v>
      </c>
      <c r="F700" s="82">
        <f t="shared" si="192"/>
        <v>0</v>
      </c>
      <c r="G700" s="82">
        <f t="shared" si="192"/>
        <v>0</v>
      </c>
      <c r="H700" s="55"/>
      <c r="I700" s="55"/>
      <c r="J700" s="55"/>
      <c r="K700" s="55"/>
      <c r="L700" s="55"/>
    </row>
    <row r="701" spans="1:12" s="1" customFormat="1" ht="20.25" customHeight="1">
      <c r="A701" s="46" t="s">
        <v>47</v>
      </c>
      <c r="B701" s="45" t="s">
        <v>378</v>
      </c>
      <c r="C701" s="47" t="s">
        <v>86</v>
      </c>
      <c r="D701" s="47" t="s">
        <v>456</v>
      </c>
      <c r="E701" s="30" t="s">
        <v>27</v>
      </c>
      <c r="F701" s="82">
        <f t="shared" ref="F701:G704" si="193">F705+F709+F713+F717+F721+F725</f>
        <v>2312014.92</v>
      </c>
      <c r="G701" s="82">
        <f t="shared" si="193"/>
        <v>2312014.92</v>
      </c>
      <c r="H701" s="47" t="s">
        <v>86</v>
      </c>
      <c r="I701" s="47" t="s">
        <v>86</v>
      </c>
      <c r="J701" s="47" t="s">
        <v>86</v>
      </c>
      <c r="K701" s="47" t="s">
        <v>86</v>
      </c>
      <c r="L701" s="47" t="s">
        <v>86</v>
      </c>
    </row>
    <row r="702" spans="1:12" s="1" customFormat="1" ht="66.75" customHeight="1">
      <c r="A702" s="50"/>
      <c r="B702" s="49"/>
      <c r="C702" s="51"/>
      <c r="D702" s="51"/>
      <c r="E702" s="30" t="s">
        <v>28</v>
      </c>
      <c r="F702" s="82">
        <f t="shared" si="193"/>
        <v>2312014.92</v>
      </c>
      <c r="G702" s="82">
        <f t="shared" si="193"/>
        <v>2312014.92</v>
      </c>
      <c r="H702" s="51"/>
      <c r="I702" s="51"/>
      <c r="J702" s="51"/>
      <c r="K702" s="51"/>
      <c r="L702" s="51"/>
    </row>
    <row r="703" spans="1:12" s="1" customFormat="1" ht="54.75" customHeight="1">
      <c r="A703" s="50"/>
      <c r="B703" s="49"/>
      <c r="C703" s="51"/>
      <c r="D703" s="51"/>
      <c r="E703" s="30" t="s">
        <v>25</v>
      </c>
      <c r="F703" s="82">
        <f t="shared" si="193"/>
        <v>0</v>
      </c>
      <c r="G703" s="82">
        <f t="shared" si="193"/>
        <v>0</v>
      </c>
      <c r="H703" s="51"/>
      <c r="I703" s="51"/>
      <c r="J703" s="51"/>
      <c r="K703" s="51"/>
      <c r="L703" s="51"/>
    </row>
    <row r="704" spans="1:12" s="1" customFormat="1" ht="63" customHeight="1">
      <c r="A704" s="54"/>
      <c r="B704" s="53"/>
      <c r="C704" s="55"/>
      <c r="D704" s="55"/>
      <c r="E704" s="30" t="s">
        <v>14</v>
      </c>
      <c r="F704" s="82">
        <f t="shared" si="193"/>
        <v>0</v>
      </c>
      <c r="G704" s="82">
        <f t="shared" si="193"/>
        <v>0</v>
      </c>
      <c r="H704" s="55"/>
      <c r="I704" s="55"/>
      <c r="J704" s="55"/>
      <c r="K704" s="55"/>
      <c r="L704" s="55"/>
    </row>
    <row r="705" spans="1:12" s="1" customFormat="1" ht="18" customHeight="1">
      <c r="A705" s="46" t="s">
        <v>48</v>
      </c>
      <c r="B705" s="45" t="s">
        <v>266</v>
      </c>
      <c r="C705" s="47">
        <v>506</v>
      </c>
      <c r="D705" s="47" t="s">
        <v>453</v>
      </c>
      <c r="E705" s="30" t="s">
        <v>27</v>
      </c>
      <c r="F705" s="82">
        <f t="shared" ref="F705:G705" si="194">SUM(F706:F708)</f>
        <v>100000</v>
      </c>
      <c r="G705" s="82">
        <f t="shared" si="194"/>
        <v>100000</v>
      </c>
      <c r="H705" s="46" t="s">
        <v>270</v>
      </c>
      <c r="I705" s="47" t="s">
        <v>79</v>
      </c>
      <c r="J705" s="47" t="s">
        <v>118</v>
      </c>
      <c r="K705" s="47">
        <v>47.67</v>
      </c>
      <c r="L705" s="47">
        <v>47.67</v>
      </c>
    </row>
    <row r="706" spans="1:12" s="1" customFormat="1" ht="66" customHeight="1">
      <c r="A706" s="50"/>
      <c r="B706" s="49"/>
      <c r="C706" s="51"/>
      <c r="D706" s="51"/>
      <c r="E706" s="30" t="s">
        <v>28</v>
      </c>
      <c r="F706" s="82">
        <v>100000</v>
      </c>
      <c r="G706" s="82">
        <v>100000</v>
      </c>
      <c r="H706" s="50"/>
      <c r="I706" s="51"/>
      <c r="J706" s="51"/>
      <c r="K706" s="51"/>
      <c r="L706" s="51"/>
    </row>
    <row r="707" spans="1:12" s="1" customFormat="1" ht="47.25" customHeight="1">
      <c r="A707" s="50"/>
      <c r="B707" s="49"/>
      <c r="C707" s="51"/>
      <c r="D707" s="51"/>
      <c r="E707" s="30" t="s">
        <v>25</v>
      </c>
      <c r="F707" s="82">
        <v>0</v>
      </c>
      <c r="G707" s="82">
        <v>0</v>
      </c>
      <c r="H707" s="50"/>
      <c r="I707" s="51"/>
      <c r="J707" s="51"/>
      <c r="K707" s="51"/>
      <c r="L707" s="51"/>
    </row>
    <row r="708" spans="1:12" s="1" customFormat="1" ht="50.25" customHeight="1">
      <c r="A708" s="54"/>
      <c r="B708" s="53"/>
      <c r="C708" s="55"/>
      <c r="D708" s="55"/>
      <c r="E708" s="30" t="s">
        <v>14</v>
      </c>
      <c r="F708" s="82">
        <v>0</v>
      </c>
      <c r="G708" s="82">
        <v>0</v>
      </c>
      <c r="H708" s="50"/>
      <c r="I708" s="51"/>
      <c r="J708" s="51"/>
      <c r="K708" s="51"/>
      <c r="L708" s="51"/>
    </row>
    <row r="709" spans="1:12" s="1" customFormat="1" ht="15.75" customHeight="1">
      <c r="A709" s="46" t="s">
        <v>99</v>
      </c>
      <c r="B709" s="45" t="s">
        <v>267</v>
      </c>
      <c r="C709" s="46" t="s">
        <v>454</v>
      </c>
      <c r="D709" s="47" t="s">
        <v>455</v>
      </c>
      <c r="E709" s="30" t="s">
        <v>27</v>
      </c>
      <c r="F709" s="82">
        <f>SUM(F710:F712)</f>
        <v>2212014.92</v>
      </c>
      <c r="G709" s="82">
        <f t="shared" ref="G709" si="195">SUM(G710:G712)</f>
        <v>2212014.92</v>
      </c>
      <c r="H709" s="50"/>
      <c r="I709" s="51"/>
      <c r="J709" s="51"/>
      <c r="K709" s="51"/>
      <c r="L709" s="51"/>
    </row>
    <row r="710" spans="1:12" s="1" customFormat="1" ht="64.5" customHeight="1">
      <c r="A710" s="50"/>
      <c r="B710" s="49"/>
      <c r="C710" s="51"/>
      <c r="D710" s="51"/>
      <c r="E710" s="30" t="s">
        <v>28</v>
      </c>
      <c r="F710" s="82">
        <v>2212014.92</v>
      </c>
      <c r="G710" s="82">
        <v>2212014.92</v>
      </c>
      <c r="H710" s="50"/>
      <c r="I710" s="51"/>
      <c r="J710" s="51"/>
      <c r="K710" s="51"/>
      <c r="L710" s="51"/>
    </row>
    <row r="711" spans="1:12" s="1" customFormat="1" ht="50.25" customHeight="1">
      <c r="A711" s="50"/>
      <c r="B711" s="49"/>
      <c r="C711" s="51"/>
      <c r="D711" s="51"/>
      <c r="E711" s="30" t="s">
        <v>25</v>
      </c>
      <c r="F711" s="82">
        <v>0</v>
      </c>
      <c r="G711" s="82">
        <v>0</v>
      </c>
      <c r="H711" s="50"/>
      <c r="I711" s="51"/>
      <c r="J711" s="51"/>
      <c r="K711" s="51"/>
      <c r="L711" s="51"/>
    </row>
    <row r="712" spans="1:12" s="1" customFormat="1" ht="50.25" customHeight="1">
      <c r="A712" s="54"/>
      <c r="B712" s="53"/>
      <c r="C712" s="55"/>
      <c r="D712" s="55"/>
      <c r="E712" s="30" t="s">
        <v>14</v>
      </c>
      <c r="F712" s="82">
        <v>0</v>
      </c>
      <c r="G712" s="82">
        <v>0</v>
      </c>
      <c r="H712" s="50"/>
      <c r="I712" s="51"/>
      <c r="J712" s="51"/>
      <c r="K712" s="51"/>
      <c r="L712" s="51"/>
    </row>
    <row r="713" spans="1:12" s="1" customFormat="1" ht="20.25" customHeight="1">
      <c r="A713" s="46" t="s">
        <v>104</v>
      </c>
      <c r="B713" s="45" t="s">
        <v>268</v>
      </c>
      <c r="C713" s="47" t="s">
        <v>86</v>
      </c>
      <c r="D713" s="47" t="s">
        <v>86</v>
      </c>
      <c r="E713" s="30" t="s">
        <v>27</v>
      </c>
      <c r="F713" s="82">
        <f>SUM(F714:F716)</f>
        <v>0</v>
      </c>
      <c r="G713" s="82">
        <f t="shared" ref="G713" si="196">SUM(G714:G716)</f>
        <v>0</v>
      </c>
      <c r="H713" s="50"/>
      <c r="I713" s="51"/>
      <c r="J713" s="51"/>
      <c r="K713" s="51"/>
      <c r="L713" s="51"/>
    </row>
    <row r="714" spans="1:12" s="1" customFormat="1" ht="66" customHeight="1">
      <c r="A714" s="50"/>
      <c r="B714" s="49"/>
      <c r="C714" s="51"/>
      <c r="D714" s="51"/>
      <c r="E714" s="30" t="s">
        <v>28</v>
      </c>
      <c r="F714" s="82">
        <v>0</v>
      </c>
      <c r="G714" s="82">
        <v>0</v>
      </c>
      <c r="H714" s="50"/>
      <c r="I714" s="51"/>
      <c r="J714" s="51"/>
      <c r="K714" s="51"/>
      <c r="L714" s="51"/>
    </row>
    <row r="715" spans="1:12" s="1" customFormat="1" ht="50.25" customHeight="1">
      <c r="A715" s="50"/>
      <c r="B715" s="49"/>
      <c r="C715" s="51"/>
      <c r="D715" s="51"/>
      <c r="E715" s="30" t="s">
        <v>25</v>
      </c>
      <c r="F715" s="82">
        <v>0</v>
      </c>
      <c r="G715" s="82">
        <v>0</v>
      </c>
      <c r="H715" s="50"/>
      <c r="I715" s="51"/>
      <c r="J715" s="51"/>
      <c r="K715" s="51"/>
      <c r="L715" s="51"/>
    </row>
    <row r="716" spans="1:12" s="1" customFormat="1" ht="50.25" customHeight="1">
      <c r="A716" s="54"/>
      <c r="B716" s="53"/>
      <c r="C716" s="55"/>
      <c r="D716" s="55"/>
      <c r="E716" s="30" t="s">
        <v>14</v>
      </c>
      <c r="F716" s="82">
        <v>0</v>
      </c>
      <c r="G716" s="82">
        <v>0</v>
      </c>
      <c r="H716" s="50"/>
      <c r="I716" s="51"/>
      <c r="J716" s="51"/>
      <c r="K716" s="51"/>
      <c r="L716" s="51"/>
    </row>
    <row r="717" spans="1:12" s="1" customFormat="1" ht="18" customHeight="1">
      <c r="A717" s="46" t="s">
        <v>116</v>
      </c>
      <c r="B717" s="45" t="s">
        <v>269</v>
      </c>
      <c r="C717" s="47" t="s">
        <v>86</v>
      </c>
      <c r="D717" s="47" t="s">
        <v>86</v>
      </c>
      <c r="E717" s="30" t="s">
        <v>27</v>
      </c>
      <c r="F717" s="82">
        <f>SUM(F718:F720)</f>
        <v>0</v>
      </c>
      <c r="G717" s="82">
        <f t="shared" ref="G717" si="197">SUM(G718:G720)</f>
        <v>0</v>
      </c>
      <c r="H717" s="50"/>
      <c r="I717" s="51"/>
      <c r="J717" s="51"/>
      <c r="K717" s="51"/>
      <c r="L717" s="51"/>
    </row>
    <row r="718" spans="1:12" s="1" customFormat="1" ht="66" customHeight="1">
      <c r="A718" s="50"/>
      <c r="B718" s="49"/>
      <c r="C718" s="51"/>
      <c r="D718" s="51"/>
      <c r="E718" s="30" t="s">
        <v>28</v>
      </c>
      <c r="F718" s="82">
        <v>0</v>
      </c>
      <c r="G718" s="82">
        <v>0</v>
      </c>
      <c r="H718" s="50"/>
      <c r="I718" s="51"/>
      <c r="J718" s="51"/>
      <c r="K718" s="51"/>
      <c r="L718" s="51"/>
    </row>
    <row r="719" spans="1:12" s="1" customFormat="1" ht="50.25" customHeight="1">
      <c r="A719" s="50"/>
      <c r="B719" s="49"/>
      <c r="C719" s="51"/>
      <c r="D719" s="51"/>
      <c r="E719" s="30" t="s">
        <v>25</v>
      </c>
      <c r="F719" s="82">
        <v>0</v>
      </c>
      <c r="G719" s="82">
        <v>0</v>
      </c>
      <c r="H719" s="50"/>
      <c r="I719" s="51"/>
      <c r="J719" s="51"/>
      <c r="K719" s="51"/>
      <c r="L719" s="51"/>
    </row>
    <row r="720" spans="1:12" s="1" customFormat="1" ht="50.25" customHeight="1">
      <c r="A720" s="54"/>
      <c r="B720" s="53"/>
      <c r="C720" s="55"/>
      <c r="D720" s="55"/>
      <c r="E720" s="30" t="s">
        <v>14</v>
      </c>
      <c r="F720" s="82">
        <v>0</v>
      </c>
      <c r="G720" s="82">
        <v>0</v>
      </c>
      <c r="H720" s="54"/>
      <c r="I720" s="55"/>
      <c r="J720" s="55"/>
      <c r="K720" s="55"/>
      <c r="L720" s="55"/>
    </row>
    <row r="721" spans="1:12" s="1" customFormat="1" ht="18" customHeight="1">
      <c r="A721" s="46" t="s">
        <v>110</v>
      </c>
      <c r="B721" s="45" t="s">
        <v>271</v>
      </c>
      <c r="C721" s="47" t="s">
        <v>86</v>
      </c>
      <c r="D721" s="47" t="s">
        <v>86</v>
      </c>
      <c r="E721" s="30" t="s">
        <v>27</v>
      </c>
      <c r="F721" s="82">
        <f>SUM(F722:F724)</f>
        <v>0</v>
      </c>
      <c r="G721" s="82">
        <f t="shared" ref="G721" si="198">SUM(G722:G724)</f>
        <v>0</v>
      </c>
      <c r="H721" s="46" t="s">
        <v>273</v>
      </c>
      <c r="I721" s="47" t="s">
        <v>72</v>
      </c>
      <c r="J721" s="47" t="s">
        <v>118</v>
      </c>
      <c r="K721" s="47">
        <v>20</v>
      </c>
      <c r="L721" s="47">
        <v>20</v>
      </c>
    </row>
    <row r="722" spans="1:12" s="1" customFormat="1" ht="72" customHeight="1">
      <c r="A722" s="50"/>
      <c r="B722" s="49"/>
      <c r="C722" s="51"/>
      <c r="D722" s="51"/>
      <c r="E722" s="30" t="s">
        <v>28</v>
      </c>
      <c r="F722" s="82">
        <v>0</v>
      </c>
      <c r="G722" s="82">
        <v>0</v>
      </c>
      <c r="H722" s="50"/>
      <c r="I722" s="51"/>
      <c r="J722" s="51"/>
      <c r="K722" s="51"/>
      <c r="L722" s="51"/>
    </row>
    <row r="723" spans="1:12" s="1" customFormat="1" ht="50.25" customHeight="1">
      <c r="A723" s="50"/>
      <c r="B723" s="49"/>
      <c r="C723" s="51"/>
      <c r="D723" s="51"/>
      <c r="E723" s="30" t="s">
        <v>25</v>
      </c>
      <c r="F723" s="82">
        <v>0</v>
      </c>
      <c r="G723" s="82">
        <v>0</v>
      </c>
      <c r="H723" s="50"/>
      <c r="I723" s="51"/>
      <c r="J723" s="51"/>
      <c r="K723" s="51"/>
      <c r="L723" s="51"/>
    </row>
    <row r="724" spans="1:12" s="1" customFormat="1" ht="50.25" customHeight="1">
      <c r="A724" s="54"/>
      <c r="B724" s="53"/>
      <c r="C724" s="55"/>
      <c r="D724" s="55"/>
      <c r="E724" s="30" t="s">
        <v>14</v>
      </c>
      <c r="F724" s="82">
        <v>0</v>
      </c>
      <c r="G724" s="82">
        <v>0</v>
      </c>
      <c r="H724" s="50"/>
      <c r="I724" s="51"/>
      <c r="J724" s="51"/>
      <c r="K724" s="51"/>
      <c r="L724" s="51"/>
    </row>
    <row r="725" spans="1:12" s="1" customFormat="1" ht="18" customHeight="1">
      <c r="A725" s="40" t="s">
        <v>265</v>
      </c>
      <c r="B725" s="39" t="s">
        <v>272</v>
      </c>
      <c r="C725" s="32" t="s">
        <v>86</v>
      </c>
      <c r="D725" s="47" t="s">
        <v>86</v>
      </c>
      <c r="E725" s="30" t="s">
        <v>27</v>
      </c>
      <c r="F725" s="82">
        <f>SUM(F726:F728)</f>
        <v>0</v>
      </c>
      <c r="G725" s="82">
        <f t="shared" ref="G725" si="199">SUM(G726:G728)</f>
        <v>0</v>
      </c>
      <c r="H725" s="50"/>
      <c r="I725" s="51"/>
      <c r="J725" s="51"/>
      <c r="K725" s="51"/>
      <c r="L725" s="51"/>
    </row>
    <row r="726" spans="1:12" s="1" customFormat="1" ht="67.5" customHeight="1">
      <c r="A726" s="40"/>
      <c r="B726" s="39"/>
      <c r="C726" s="32"/>
      <c r="D726" s="51"/>
      <c r="E726" s="30" t="s">
        <v>28</v>
      </c>
      <c r="F726" s="82">
        <v>0</v>
      </c>
      <c r="G726" s="82">
        <v>0</v>
      </c>
      <c r="H726" s="50"/>
      <c r="I726" s="51"/>
      <c r="J726" s="51"/>
      <c r="K726" s="51"/>
      <c r="L726" s="51"/>
    </row>
    <row r="727" spans="1:12" s="1" customFormat="1" ht="50.25" customHeight="1">
      <c r="A727" s="40"/>
      <c r="B727" s="39"/>
      <c r="C727" s="32"/>
      <c r="D727" s="51"/>
      <c r="E727" s="30" t="s">
        <v>25</v>
      </c>
      <c r="F727" s="82">
        <v>0</v>
      </c>
      <c r="G727" s="82">
        <v>0</v>
      </c>
      <c r="H727" s="50"/>
      <c r="I727" s="51"/>
      <c r="J727" s="51"/>
      <c r="K727" s="51"/>
      <c r="L727" s="51"/>
    </row>
    <row r="728" spans="1:12" s="1" customFormat="1" ht="50.25" customHeight="1">
      <c r="A728" s="40"/>
      <c r="B728" s="39"/>
      <c r="C728" s="32"/>
      <c r="D728" s="55"/>
      <c r="E728" s="30" t="s">
        <v>14</v>
      </c>
      <c r="F728" s="82">
        <v>0</v>
      </c>
      <c r="G728" s="82">
        <v>0</v>
      </c>
      <c r="H728" s="54"/>
      <c r="I728" s="55"/>
      <c r="J728" s="55"/>
      <c r="K728" s="55"/>
      <c r="L728" s="55"/>
    </row>
    <row r="729" spans="1:12" s="1" customFormat="1" ht="17.25" customHeight="1">
      <c r="A729" s="85" t="s">
        <v>222</v>
      </c>
      <c r="B729" s="85"/>
      <c r="C729" s="32" t="s">
        <v>86</v>
      </c>
      <c r="D729" s="32" t="s">
        <v>86</v>
      </c>
      <c r="E729" s="30" t="s">
        <v>27</v>
      </c>
      <c r="F729" s="82">
        <f t="shared" ref="F729:G732" si="200">F617+F633+F681+F697</f>
        <v>2312014.92</v>
      </c>
      <c r="G729" s="82">
        <f t="shared" si="200"/>
        <v>2312014.92</v>
      </c>
      <c r="H729" s="32" t="s">
        <v>86</v>
      </c>
      <c r="I729" s="32" t="s">
        <v>86</v>
      </c>
      <c r="J729" s="32" t="s">
        <v>86</v>
      </c>
      <c r="K729" s="32" t="s">
        <v>86</v>
      </c>
      <c r="L729" s="32" t="s">
        <v>86</v>
      </c>
    </row>
    <row r="730" spans="1:12" s="1" customFormat="1" ht="65.25" customHeight="1">
      <c r="A730" s="85"/>
      <c r="B730" s="85"/>
      <c r="C730" s="32"/>
      <c r="D730" s="32"/>
      <c r="E730" s="30" t="s">
        <v>28</v>
      </c>
      <c r="F730" s="82">
        <f t="shared" si="200"/>
        <v>2312014.92</v>
      </c>
      <c r="G730" s="82">
        <f t="shared" si="200"/>
        <v>2312014.92</v>
      </c>
      <c r="H730" s="32"/>
      <c r="I730" s="32"/>
      <c r="J730" s="32"/>
      <c r="K730" s="32"/>
      <c r="L730" s="32"/>
    </row>
    <row r="731" spans="1:12" s="1" customFormat="1" ht="50.25" customHeight="1">
      <c r="A731" s="85"/>
      <c r="B731" s="85"/>
      <c r="C731" s="32"/>
      <c r="D731" s="32"/>
      <c r="E731" s="30" t="s">
        <v>25</v>
      </c>
      <c r="F731" s="82">
        <f t="shared" si="200"/>
        <v>0</v>
      </c>
      <c r="G731" s="82">
        <f t="shared" si="200"/>
        <v>0</v>
      </c>
      <c r="H731" s="32"/>
      <c r="I731" s="32"/>
      <c r="J731" s="32"/>
      <c r="K731" s="32"/>
      <c r="L731" s="32"/>
    </row>
    <row r="732" spans="1:12" s="1" customFormat="1" ht="53.25" customHeight="1">
      <c r="A732" s="85"/>
      <c r="B732" s="85"/>
      <c r="C732" s="32"/>
      <c r="D732" s="32"/>
      <c r="E732" s="30" t="s">
        <v>14</v>
      </c>
      <c r="F732" s="82">
        <f t="shared" si="200"/>
        <v>0</v>
      </c>
      <c r="G732" s="82">
        <f t="shared" si="200"/>
        <v>0</v>
      </c>
      <c r="H732" s="32"/>
      <c r="I732" s="32"/>
      <c r="J732" s="32"/>
      <c r="K732" s="32"/>
      <c r="L732" s="32"/>
    </row>
    <row r="733" spans="1:12" s="1" customFormat="1" ht="33.75" customHeight="1">
      <c r="A733" s="9" t="s">
        <v>379</v>
      </c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1"/>
    </row>
    <row r="734" spans="1:12" s="1" customFormat="1" ht="33.75" customHeight="1">
      <c r="A734" s="9" t="s">
        <v>380</v>
      </c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1"/>
    </row>
    <row r="735" spans="1:12" s="1" customFormat="1" ht="21.75" customHeight="1">
      <c r="A735" s="46" t="s">
        <v>64</v>
      </c>
      <c r="B735" s="27" t="s">
        <v>381</v>
      </c>
      <c r="C735" s="28"/>
      <c r="D735" s="29"/>
      <c r="E735" s="30" t="s">
        <v>27</v>
      </c>
      <c r="F735" s="92">
        <f t="shared" ref="F735:G742" si="201">F739</f>
        <v>250000</v>
      </c>
      <c r="G735" s="92">
        <f t="shared" si="201"/>
        <v>250000</v>
      </c>
      <c r="H735" s="46" t="s">
        <v>86</v>
      </c>
      <c r="I735" s="46" t="s">
        <v>86</v>
      </c>
      <c r="J735" s="46" t="s">
        <v>86</v>
      </c>
      <c r="K735" s="46" t="s">
        <v>86</v>
      </c>
      <c r="L735" s="46" t="s">
        <v>86</v>
      </c>
    </row>
    <row r="736" spans="1:12" s="1" customFormat="1" ht="65.25" customHeight="1">
      <c r="A736" s="50"/>
      <c r="B736" s="33"/>
      <c r="C736" s="34"/>
      <c r="D736" s="35"/>
      <c r="E736" s="30" t="s">
        <v>28</v>
      </c>
      <c r="F736" s="92">
        <f t="shared" si="201"/>
        <v>250000</v>
      </c>
      <c r="G736" s="92">
        <f t="shared" si="201"/>
        <v>250000</v>
      </c>
      <c r="H736" s="50"/>
      <c r="I736" s="50"/>
      <c r="J736" s="50"/>
      <c r="K736" s="50"/>
      <c r="L736" s="50"/>
    </row>
    <row r="737" spans="1:12" s="1" customFormat="1" ht="51" customHeight="1">
      <c r="A737" s="50"/>
      <c r="B737" s="33"/>
      <c r="C737" s="34"/>
      <c r="D737" s="35"/>
      <c r="E737" s="30" t="s">
        <v>25</v>
      </c>
      <c r="F737" s="92">
        <f t="shared" si="201"/>
        <v>0</v>
      </c>
      <c r="G737" s="92">
        <f t="shared" si="201"/>
        <v>0</v>
      </c>
      <c r="H737" s="50"/>
      <c r="I737" s="50"/>
      <c r="J737" s="50"/>
      <c r="K737" s="50"/>
      <c r="L737" s="50"/>
    </row>
    <row r="738" spans="1:12" s="1" customFormat="1" ht="54" customHeight="1">
      <c r="A738" s="54"/>
      <c r="B738" s="36"/>
      <c r="C738" s="37"/>
      <c r="D738" s="38"/>
      <c r="E738" s="30" t="s">
        <v>14</v>
      </c>
      <c r="F738" s="92">
        <f t="shared" si="201"/>
        <v>0</v>
      </c>
      <c r="G738" s="92">
        <f t="shared" si="201"/>
        <v>0</v>
      </c>
      <c r="H738" s="54"/>
      <c r="I738" s="54"/>
      <c r="J738" s="54"/>
      <c r="K738" s="54"/>
      <c r="L738" s="54"/>
    </row>
    <row r="739" spans="1:12" s="1" customFormat="1" ht="19.5" customHeight="1">
      <c r="A739" s="46" t="s">
        <v>41</v>
      </c>
      <c r="B739" s="45" t="s">
        <v>382</v>
      </c>
      <c r="C739" s="47" t="s">
        <v>86</v>
      </c>
      <c r="D739" s="47" t="s">
        <v>558</v>
      </c>
      <c r="E739" s="30" t="s">
        <v>27</v>
      </c>
      <c r="F739" s="92">
        <f t="shared" si="201"/>
        <v>250000</v>
      </c>
      <c r="G739" s="92">
        <f t="shared" si="201"/>
        <v>250000</v>
      </c>
      <c r="H739" s="46" t="s">
        <v>86</v>
      </c>
      <c r="I739" s="46" t="s">
        <v>86</v>
      </c>
      <c r="J739" s="46" t="s">
        <v>86</v>
      </c>
      <c r="K739" s="46" t="s">
        <v>86</v>
      </c>
      <c r="L739" s="46" t="s">
        <v>86</v>
      </c>
    </row>
    <row r="740" spans="1:12" s="1" customFormat="1" ht="67.5" customHeight="1">
      <c r="A740" s="50"/>
      <c r="B740" s="49"/>
      <c r="C740" s="51"/>
      <c r="D740" s="51"/>
      <c r="E740" s="30" t="s">
        <v>28</v>
      </c>
      <c r="F740" s="92">
        <f t="shared" si="201"/>
        <v>250000</v>
      </c>
      <c r="G740" s="92">
        <f t="shared" si="201"/>
        <v>250000</v>
      </c>
      <c r="H740" s="50"/>
      <c r="I740" s="50"/>
      <c r="J740" s="50"/>
      <c r="K740" s="50"/>
      <c r="L740" s="50"/>
    </row>
    <row r="741" spans="1:12" s="1" customFormat="1" ht="52.5" customHeight="1">
      <c r="A741" s="50"/>
      <c r="B741" s="49"/>
      <c r="C741" s="51"/>
      <c r="D741" s="51"/>
      <c r="E741" s="30" t="s">
        <v>25</v>
      </c>
      <c r="F741" s="92">
        <f t="shared" si="201"/>
        <v>0</v>
      </c>
      <c r="G741" s="92">
        <f t="shared" si="201"/>
        <v>0</v>
      </c>
      <c r="H741" s="50"/>
      <c r="I741" s="50"/>
      <c r="J741" s="50"/>
      <c r="K741" s="50"/>
      <c r="L741" s="50"/>
    </row>
    <row r="742" spans="1:12" s="1" customFormat="1" ht="55.5" customHeight="1">
      <c r="A742" s="54"/>
      <c r="B742" s="53"/>
      <c r="C742" s="55"/>
      <c r="D742" s="55"/>
      <c r="E742" s="30" t="s">
        <v>14</v>
      </c>
      <c r="F742" s="92">
        <f t="shared" si="201"/>
        <v>0</v>
      </c>
      <c r="G742" s="92">
        <f t="shared" si="201"/>
        <v>0</v>
      </c>
      <c r="H742" s="54"/>
      <c r="I742" s="54"/>
      <c r="J742" s="54"/>
      <c r="K742" s="54"/>
      <c r="L742" s="54"/>
    </row>
    <row r="743" spans="1:12" s="1" customFormat="1" ht="20.25" customHeight="1">
      <c r="A743" s="40" t="s">
        <v>42</v>
      </c>
      <c r="B743" s="45" t="s">
        <v>285</v>
      </c>
      <c r="C743" s="47">
        <v>502</v>
      </c>
      <c r="D743" s="47" t="s">
        <v>559</v>
      </c>
      <c r="E743" s="30" t="s">
        <v>27</v>
      </c>
      <c r="F743" s="92">
        <f>SUM(F744:F746)</f>
        <v>250000</v>
      </c>
      <c r="G743" s="92">
        <f t="shared" ref="G743" si="202">SUM(G744:G746)</f>
        <v>250000</v>
      </c>
      <c r="H743" s="46" t="s">
        <v>286</v>
      </c>
      <c r="I743" s="46" t="s">
        <v>72</v>
      </c>
      <c r="J743" s="46" t="s">
        <v>118</v>
      </c>
      <c r="K743" s="46">
        <v>9</v>
      </c>
      <c r="L743" s="46">
        <v>9</v>
      </c>
    </row>
    <row r="744" spans="1:12" s="1" customFormat="1" ht="64.5" customHeight="1">
      <c r="A744" s="40"/>
      <c r="B744" s="49"/>
      <c r="C744" s="51"/>
      <c r="D744" s="51"/>
      <c r="E744" s="30" t="s">
        <v>28</v>
      </c>
      <c r="F744" s="92">
        <v>250000</v>
      </c>
      <c r="G744" s="92">
        <v>250000</v>
      </c>
      <c r="H744" s="50"/>
      <c r="I744" s="50"/>
      <c r="J744" s="50"/>
      <c r="K744" s="50"/>
      <c r="L744" s="50"/>
    </row>
    <row r="745" spans="1:12" s="1" customFormat="1" ht="51" customHeight="1">
      <c r="A745" s="40"/>
      <c r="B745" s="49"/>
      <c r="C745" s="51"/>
      <c r="D745" s="51"/>
      <c r="E745" s="30" t="s">
        <v>25</v>
      </c>
      <c r="F745" s="92">
        <v>0</v>
      </c>
      <c r="G745" s="92">
        <v>0</v>
      </c>
      <c r="H745" s="50"/>
      <c r="I745" s="50"/>
      <c r="J745" s="50"/>
      <c r="K745" s="50"/>
      <c r="L745" s="50"/>
    </row>
    <row r="746" spans="1:12" s="1" customFormat="1" ht="51" customHeight="1">
      <c r="A746" s="40"/>
      <c r="B746" s="53"/>
      <c r="C746" s="55"/>
      <c r="D746" s="55"/>
      <c r="E746" s="30" t="s">
        <v>14</v>
      </c>
      <c r="F746" s="92">
        <v>0</v>
      </c>
      <c r="G746" s="92">
        <v>0</v>
      </c>
      <c r="H746" s="54"/>
      <c r="I746" s="54"/>
      <c r="J746" s="54"/>
      <c r="K746" s="54"/>
      <c r="L746" s="54"/>
    </row>
    <row r="747" spans="1:12" s="1" customFormat="1" ht="17.25" customHeight="1">
      <c r="A747" s="40" t="s">
        <v>66</v>
      </c>
      <c r="B747" s="27" t="s">
        <v>383</v>
      </c>
      <c r="C747" s="28"/>
      <c r="D747" s="29"/>
      <c r="E747" s="30" t="s">
        <v>27</v>
      </c>
      <c r="F747" s="92">
        <f t="shared" ref="F747:G754" si="203">F751</f>
        <v>0</v>
      </c>
      <c r="G747" s="92">
        <f t="shared" si="203"/>
        <v>0</v>
      </c>
      <c r="H747" s="46" t="s">
        <v>86</v>
      </c>
      <c r="I747" s="46" t="s">
        <v>86</v>
      </c>
      <c r="J747" s="46" t="s">
        <v>86</v>
      </c>
      <c r="K747" s="46" t="s">
        <v>86</v>
      </c>
      <c r="L747" s="46" t="s">
        <v>86</v>
      </c>
    </row>
    <row r="748" spans="1:12" s="1" customFormat="1" ht="64.5" customHeight="1">
      <c r="A748" s="40"/>
      <c r="B748" s="33"/>
      <c r="C748" s="34"/>
      <c r="D748" s="35"/>
      <c r="E748" s="30" t="s">
        <v>28</v>
      </c>
      <c r="F748" s="92">
        <f t="shared" si="203"/>
        <v>0</v>
      </c>
      <c r="G748" s="92">
        <f t="shared" si="203"/>
        <v>0</v>
      </c>
      <c r="H748" s="50"/>
      <c r="I748" s="50"/>
      <c r="J748" s="50"/>
      <c r="K748" s="50"/>
      <c r="L748" s="50"/>
    </row>
    <row r="749" spans="1:12" s="1" customFormat="1" ht="51" customHeight="1">
      <c r="A749" s="40"/>
      <c r="B749" s="33"/>
      <c r="C749" s="34"/>
      <c r="D749" s="35"/>
      <c r="E749" s="30" t="s">
        <v>25</v>
      </c>
      <c r="F749" s="92">
        <f t="shared" si="203"/>
        <v>0</v>
      </c>
      <c r="G749" s="92">
        <f t="shared" si="203"/>
        <v>0</v>
      </c>
      <c r="H749" s="50"/>
      <c r="I749" s="50"/>
      <c r="J749" s="50"/>
      <c r="K749" s="50"/>
      <c r="L749" s="50"/>
    </row>
    <row r="750" spans="1:12" s="1" customFormat="1" ht="51" customHeight="1">
      <c r="A750" s="40"/>
      <c r="B750" s="36"/>
      <c r="C750" s="37"/>
      <c r="D750" s="38"/>
      <c r="E750" s="30" t="s">
        <v>14</v>
      </c>
      <c r="F750" s="92">
        <f t="shared" si="203"/>
        <v>0</v>
      </c>
      <c r="G750" s="92">
        <f t="shared" si="203"/>
        <v>0</v>
      </c>
      <c r="H750" s="54"/>
      <c r="I750" s="54"/>
      <c r="J750" s="54"/>
      <c r="K750" s="54"/>
      <c r="L750" s="54"/>
    </row>
    <row r="751" spans="1:12" s="1" customFormat="1" ht="18.75" customHeight="1">
      <c r="A751" s="40" t="s">
        <v>43</v>
      </c>
      <c r="B751" s="39" t="s">
        <v>384</v>
      </c>
      <c r="C751" s="32" t="s">
        <v>86</v>
      </c>
      <c r="D751" s="32" t="s">
        <v>86</v>
      </c>
      <c r="E751" s="30" t="s">
        <v>27</v>
      </c>
      <c r="F751" s="92">
        <f t="shared" si="203"/>
        <v>0</v>
      </c>
      <c r="G751" s="92">
        <f t="shared" si="203"/>
        <v>0</v>
      </c>
      <c r="H751" s="46" t="s">
        <v>86</v>
      </c>
      <c r="I751" s="46" t="s">
        <v>86</v>
      </c>
      <c r="J751" s="46" t="s">
        <v>86</v>
      </c>
      <c r="K751" s="46" t="s">
        <v>86</v>
      </c>
      <c r="L751" s="46" t="s">
        <v>86</v>
      </c>
    </row>
    <row r="752" spans="1:12" s="1" customFormat="1" ht="67.5" customHeight="1">
      <c r="A752" s="40"/>
      <c r="B752" s="39"/>
      <c r="C752" s="32"/>
      <c r="D752" s="32"/>
      <c r="E752" s="30" t="s">
        <v>28</v>
      </c>
      <c r="F752" s="92">
        <f t="shared" si="203"/>
        <v>0</v>
      </c>
      <c r="G752" s="92">
        <f t="shared" si="203"/>
        <v>0</v>
      </c>
      <c r="H752" s="50"/>
      <c r="I752" s="50"/>
      <c r="J752" s="50"/>
      <c r="K752" s="50"/>
      <c r="L752" s="50"/>
    </row>
    <row r="753" spans="1:12" s="1" customFormat="1" ht="51" customHeight="1">
      <c r="A753" s="40"/>
      <c r="B753" s="39"/>
      <c r="C753" s="32"/>
      <c r="D753" s="32"/>
      <c r="E753" s="30" t="s">
        <v>25</v>
      </c>
      <c r="F753" s="92">
        <f t="shared" si="203"/>
        <v>0</v>
      </c>
      <c r="G753" s="92">
        <f t="shared" si="203"/>
        <v>0</v>
      </c>
      <c r="H753" s="50"/>
      <c r="I753" s="50"/>
      <c r="J753" s="50"/>
      <c r="K753" s="50"/>
      <c r="L753" s="50"/>
    </row>
    <row r="754" spans="1:12" s="1" customFormat="1" ht="51" customHeight="1">
      <c r="A754" s="40"/>
      <c r="B754" s="39"/>
      <c r="C754" s="32"/>
      <c r="D754" s="32"/>
      <c r="E754" s="30" t="s">
        <v>14</v>
      </c>
      <c r="F754" s="92">
        <f t="shared" si="203"/>
        <v>0</v>
      </c>
      <c r="G754" s="92">
        <f t="shared" si="203"/>
        <v>0</v>
      </c>
      <c r="H754" s="54"/>
      <c r="I754" s="54"/>
      <c r="J754" s="54"/>
      <c r="K754" s="54"/>
      <c r="L754" s="54"/>
    </row>
    <row r="755" spans="1:12" s="1" customFormat="1" ht="30.75" customHeight="1">
      <c r="A755" s="40" t="s">
        <v>44</v>
      </c>
      <c r="B755" s="39" t="s">
        <v>287</v>
      </c>
      <c r="C755" s="32" t="s">
        <v>86</v>
      </c>
      <c r="D755" s="32" t="s">
        <v>86</v>
      </c>
      <c r="E755" s="30" t="s">
        <v>27</v>
      </c>
      <c r="F755" s="92">
        <f>SUM(F756:F758)</f>
        <v>0</v>
      </c>
      <c r="G755" s="92">
        <f t="shared" ref="G755" si="204">SUM(G756:G758)</f>
        <v>0</v>
      </c>
      <c r="H755" s="57" t="s">
        <v>288</v>
      </c>
      <c r="I755" s="40" t="s">
        <v>72</v>
      </c>
      <c r="J755" s="40" t="s">
        <v>118</v>
      </c>
      <c r="K755" s="40">
        <v>0</v>
      </c>
      <c r="L755" s="40">
        <v>0</v>
      </c>
    </row>
    <row r="756" spans="1:12" s="1" customFormat="1" ht="84" customHeight="1">
      <c r="A756" s="40"/>
      <c r="B756" s="39"/>
      <c r="C756" s="32"/>
      <c r="D756" s="32"/>
      <c r="E756" s="30" t="s">
        <v>28</v>
      </c>
      <c r="F756" s="92">
        <v>0</v>
      </c>
      <c r="G756" s="92">
        <v>0</v>
      </c>
      <c r="H756" s="58"/>
      <c r="I756" s="40"/>
      <c r="J756" s="40"/>
      <c r="K756" s="40"/>
      <c r="L756" s="40"/>
    </row>
    <row r="757" spans="1:12" s="1" customFormat="1" ht="69.75" customHeight="1">
      <c r="A757" s="40"/>
      <c r="B757" s="39"/>
      <c r="C757" s="32"/>
      <c r="D757" s="32"/>
      <c r="E757" s="30" t="s">
        <v>25</v>
      </c>
      <c r="F757" s="92">
        <v>0</v>
      </c>
      <c r="G757" s="92">
        <v>0</v>
      </c>
      <c r="H757" s="58"/>
      <c r="I757" s="40"/>
      <c r="J757" s="40"/>
      <c r="K757" s="40"/>
      <c r="L757" s="40"/>
    </row>
    <row r="758" spans="1:12" s="1" customFormat="1" ht="80.25" customHeight="1">
      <c r="A758" s="40"/>
      <c r="B758" s="39"/>
      <c r="C758" s="32"/>
      <c r="D758" s="32"/>
      <c r="E758" s="30" t="s">
        <v>14</v>
      </c>
      <c r="F758" s="92">
        <v>0</v>
      </c>
      <c r="G758" s="92">
        <v>0</v>
      </c>
      <c r="H758" s="59"/>
      <c r="I758" s="40"/>
      <c r="J758" s="40"/>
      <c r="K758" s="40"/>
      <c r="L758" s="40"/>
    </row>
    <row r="759" spans="1:12" s="1" customFormat="1" ht="18.75" customHeight="1">
      <c r="A759" s="40" t="s">
        <v>90</v>
      </c>
      <c r="B759" s="27" t="s">
        <v>385</v>
      </c>
      <c r="C759" s="28"/>
      <c r="D759" s="29"/>
      <c r="E759" s="30" t="s">
        <v>27</v>
      </c>
      <c r="F759" s="92">
        <f t="shared" ref="F759:G766" si="205">F763</f>
        <v>0</v>
      </c>
      <c r="G759" s="92">
        <f t="shared" si="205"/>
        <v>0</v>
      </c>
      <c r="H759" s="46" t="s">
        <v>86</v>
      </c>
      <c r="I759" s="46" t="s">
        <v>86</v>
      </c>
      <c r="J759" s="46" t="s">
        <v>86</v>
      </c>
      <c r="K759" s="46" t="s">
        <v>86</v>
      </c>
      <c r="L759" s="46" t="s">
        <v>86</v>
      </c>
    </row>
    <row r="760" spans="1:12" s="1" customFormat="1" ht="66" customHeight="1">
      <c r="A760" s="40"/>
      <c r="B760" s="33"/>
      <c r="C760" s="34"/>
      <c r="D760" s="35"/>
      <c r="E760" s="30" t="s">
        <v>28</v>
      </c>
      <c r="F760" s="92">
        <f t="shared" si="205"/>
        <v>0</v>
      </c>
      <c r="G760" s="92">
        <f t="shared" si="205"/>
        <v>0</v>
      </c>
      <c r="H760" s="50"/>
      <c r="I760" s="50"/>
      <c r="J760" s="50"/>
      <c r="K760" s="50"/>
      <c r="L760" s="50"/>
    </row>
    <row r="761" spans="1:12" s="1" customFormat="1" ht="53.25" customHeight="1">
      <c r="A761" s="40"/>
      <c r="B761" s="33"/>
      <c r="C761" s="34"/>
      <c r="D761" s="35"/>
      <c r="E761" s="30" t="s">
        <v>25</v>
      </c>
      <c r="F761" s="92">
        <f t="shared" si="205"/>
        <v>0</v>
      </c>
      <c r="G761" s="92">
        <f t="shared" si="205"/>
        <v>0</v>
      </c>
      <c r="H761" s="50"/>
      <c r="I761" s="50"/>
      <c r="J761" s="50"/>
      <c r="K761" s="50"/>
      <c r="L761" s="50"/>
    </row>
    <row r="762" spans="1:12" s="1" customFormat="1" ht="53.25" customHeight="1">
      <c r="A762" s="40"/>
      <c r="B762" s="36"/>
      <c r="C762" s="37"/>
      <c r="D762" s="38"/>
      <c r="E762" s="30" t="s">
        <v>14</v>
      </c>
      <c r="F762" s="92">
        <f t="shared" si="205"/>
        <v>0</v>
      </c>
      <c r="G762" s="92">
        <f t="shared" si="205"/>
        <v>0</v>
      </c>
      <c r="H762" s="54"/>
      <c r="I762" s="54"/>
      <c r="J762" s="54"/>
      <c r="K762" s="54"/>
      <c r="L762" s="54"/>
    </row>
    <row r="763" spans="1:12" s="1" customFormat="1" ht="17.25" customHeight="1">
      <c r="A763" s="40" t="s">
        <v>45</v>
      </c>
      <c r="B763" s="39" t="s">
        <v>386</v>
      </c>
      <c r="C763" s="32" t="s">
        <v>86</v>
      </c>
      <c r="D763" s="32" t="s">
        <v>86</v>
      </c>
      <c r="E763" s="30" t="s">
        <v>27</v>
      </c>
      <c r="F763" s="92">
        <f t="shared" si="205"/>
        <v>0</v>
      </c>
      <c r="G763" s="92">
        <f t="shared" si="205"/>
        <v>0</v>
      </c>
      <c r="H763" s="46" t="s">
        <v>86</v>
      </c>
      <c r="I763" s="46" t="s">
        <v>86</v>
      </c>
      <c r="J763" s="46" t="s">
        <v>86</v>
      </c>
      <c r="K763" s="46" t="s">
        <v>86</v>
      </c>
      <c r="L763" s="46" t="s">
        <v>86</v>
      </c>
    </row>
    <row r="764" spans="1:12" s="1" customFormat="1" ht="69" customHeight="1">
      <c r="A764" s="40"/>
      <c r="B764" s="39"/>
      <c r="C764" s="32"/>
      <c r="D764" s="32"/>
      <c r="E764" s="30" t="s">
        <v>28</v>
      </c>
      <c r="F764" s="92">
        <f t="shared" si="205"/>
        <v>0</v>
      </c>
      <c r="G764" s="92">
        <f t="shared" si="205"/>
        <v>0</v>
      </c>
      <c r="H764" s="50"/>
      <c r="I764" s="50"/>
      <c r="J764" s="50"/>
      <c r="K764" s="50"/>
      <c r="L764" s="50"/>
    </row>
    <row r="765" spans="1:12" s="1" customFormat="1" ht="49.5" customHeight="1">
      <c r="A765" s="40"/>
      <c r="B765" s="39"/>
      <c r="C765" s="32"/>
      <c r="D765" s="32"/>
      <c r="E765" s="30" t="s">
        <v>25</v>
      </c>
      <c r="F765" s="92">
        <f t="shared" si="205"/>
        <v>0</v>
      </c>
      <c r="G765" s="92">
        <f t="shared" si="205"/>
        <v>0</v>
      </c>
      <c r="H765" s="50"/>
      <c r="I765" s="50"/>
      <c r="J765" s="50"/>
      <c r="K765" s="50"/>
      <c r="L765" s="50"/>
    </row>
    <row r="766" spans="1:12" s="1" customFormat="1" ht="51" customHeight="1">
      <c r="A766" s="40"/>
      <c r="B766" s="39"/>
      <c r="C766" s="32"/>
      <c r="D766" s="32"/>
      <c r="E766" s="30" t="s">
        <v>14</v>
      </c>
      <c r="F766" s="92">
        <f t="shared" si="205"/>
        <v>0</v>
      </c>
      <c r="G766" s="92">
        <f t="shared" si="205"/>
        <v>0</v>
      </c>
      <c r="H766" s="54"/>
      <c r="I766" s="54"/>
      <c r="J766" s="54"/>
      <c r="K766" s="54"/>
      <c r="L766" s="54"/>
    </row>
    <row r="767" spans="1:12" s="1" customFormat="1" ht="22.5" customHeight="1">
      <c r="A767" s="40" t="s">
        <v>46</v>
      </c>
      <c r="B767" s="39" t="s">
        <v>289</v>
      </c>
      <c r="C767" s="32" t="s">
        <v>86</v>
      </c>
      <c r="D767" s="32" t="s">
        <v>86</v>
      </c>
      <c r="E767" s="30" t="s">
        <v>27</v>
      </c>
      <c r="F767" s="92">
        <f>SUM(F768:F770)</f>
        <v>0</v>
      </c>
      <c r="G767" s="92">
        <f t="shared" ref="G767" si="206">SUM(G768:G770)</f>
        <v>0</v>
      </c>
      <c r="H767" s="46" t="s">
        <v>290</v>
      </c>
      <c r="I767" s="46" t="s">
        <v>72</v>
      </c>
      <c r="J767" s="46" t="s">
        <v>118</v>
      </c>
      <c r="K767" s="46">
        <v>0</v>
      </c>
      <c r="L767" s="46">
        <v>0</v>
      </c>
    </row>
    <row r="768" spans="1:12" s="1" customFormat="1" ht="75.75" customHeight="1">
      <c r="A768" s="40"/>
      <c r="B768" s="39"/>
      <c r="C768" s="32"/>
      <c r="D768" s="32"/>
      <c r="E768" s="30" t="s">
        <v>28</v>
      </c>
      <c r="F768" s="92">
        <v>0</v>
      </c>
      <c r="G768" s="92">
        <v>0</v>
      </c>
      <c r="H768" s="50"/>
      <c r="I768" s="50"/>
      <c r="J768" s="50"/>
      <c r="K768" s="50"/>
      <c r="L768" s="50"/>
    </row>
    <row r="769" spans="1:12" s="1" customFormat="1" ht="66" customHeight="1">
      <c r="A769" s="40"/>
      <c r="B769" s="39"/>
      <c r="C769" s="32"/>
      <c r="D769" s="32"/>
      <c r="E769" s="30" t="s">
        <v>25</v>
      </c>
      <c r="F769" s="92">
        <v>0</v>
      </c>
      <c r="G769" s="92">
        <v>0</v>
      </c>
      <c r="H769" s="50"/>
      <c r="I769" s="50"/>
      <c r="J769" s="50"/>
      <c r="K769" s="50"/>
      <c r="L769" s="50"/>
    </row>
    <row r="770" spans="1:12" s="1" customFormat="1" ht="69" customHeight="1">
      <c r="A770" s="40"/>
      <c r="B770" s="39"/>
      <c r="C770" s="32"/>
      <c r="D770" s="32"/>
      <c r="E770" s="30" t="s">
        <v>14</v>
      </c>
      <c r="F770" s="92">
        <v>0</v>
      </c>
      <c r="G770" s="92">
        <v>0</v>
      </c>
      <c r="H770" s="54"/>
      <c r="I770" s="54"/>
      <c r="J770" s="54"/>
      <c r="K770" s="54"/>
      <c r="L770" s="54"/>
    </row>
    <row r="771" spans="1:12" s="1" customFormat="1" ht="18.75" customHeight="1">
      <c r="A771" s="85" t="s">
        <v>291</v>
      </c>
      <c r="B771" s="41"/>
      <c r="C771" s="47" t="s">
        <v>86</v>
      </c>
      <c r="D771" s="47" t="s">
        <v>86</v>
      </c>
      <c r="E771" s="30" t="s">
        <v>27</v>
      </c>
      <c r="F771" s="92">
        <f t="shared" ref="F771:G774" si="207">F735+F747+F759</f>
        <v>250000</v>
      </c>
      <c r="G771" s="92">
        <f t="shared" si="207"/>
        <v>250000</v>
      </c>
      <c r="H771" s="46" t="s">
        <v>86</v>
      </c>
      <c r="I771" s="46" t="s">
        <v>86</v>
      </c>
      <c r="J771" s="46" t="s">
        <v>86</v>
      </c>
      <c r="K771" s="46" t="s">
        <v>86</v>
      </c>
      <c r="L771" s="46" t="s">
        <v>86</v>
      </c>
    </row>
    <row r="772" spans="1:12" s="1" customFormat="1" ht="70.5" customHeight="1">
      <c r="A772" s="41"/>
      <c r="B772" s="41"/>
      <c r="C772" s="51"/>
      <c r="D772" s="51"/>
      <c r="E772" s="30" t="s">
        <v>28</v>
      </c>
      <c r="F772" s="92">
        <f t="shared" si="207"/>
        <v>250000</v>
      </c>
      <c r="G772" s="92">
        <f t="shared" si="207"/>
        <v>250000</v>
      </c>
      <c r="H772" s="50"/>
      <c r="I772" s="50"/>
      <c r="J772" s="50"/>
      <c r="K772" s="50"/>
      <c r="L772" s="50"/>
    </row>
    <row r="773" spans="1:12" s="1" customFormat="1" ht="55.5" customHeight="1">
      <c r="A773" s="41"/>
      <c r="B773" s="41"/>
      <c r="C773" s="51"/>
      <c r="D773" s="51"/>
      <c r="E773" s="30" t="s">
        <v>25</v>
      </c>
      <c r="F773" s="92">
        <f t="shared" si="207"/>
        <v>0</v>
      </c>
      <c r="G773" s="92">
        <f t="shared" si="207"/>
        <v>0</v>
      </c>
      <c r="H773" s="50"/>
      <c r="I773" s="50"/>
      <c r="J773" s="50"/>
      <c r="K773" s="50"/>
      <c r="L773" s="50"/>
    </row>
    <row r="774" spans="1:12" s="1" customFormat="1" ht="51.75" customHeight="1">
      <c r="A774" s="41"/>
      <c r="B774" s="41"/>
      <c r="C774" s="55"/>
      <c r="D774" s="55"/>
      <c r="E774" s="30" t="s">
        <v>14</v>
      </c>
      <c r="F774" s="82">
        <f t="shared" si="207"/>
        <v>0</v>
      </c>
      <c r="G774" s="82">
        <f t="shared" si="207"/>
        <v>0</v>
      </c>
      <c r="H774" s="54"/>
      <c r="I774" s="54"/>
      <c r="J774" s="54"/>
      <c r="K774" s="54"/>
      <c r="L774" s="54"/>
    </row>
    <row r="775" spans="1:12" s="1" customFormat="1" ht="38.450000000000003" customHeight="1">
      <c r="A775" s="93" t="s">
        <v>19</v>
      </c>
      <c r="B775" s="93"/>
      <c r="C775" s="94" t="s">
        <v>86</v>
      </c>
      <c r="D775" s="94" t="s">
        <v>86</v>
      </c>
      <c r="E775" s="95" t="s">
        <v>27</v>
      </c>
      <c r="F775" s="96">
        <f t="shared" ref="F775:G777" si="208">F233+F402+F474+F546+F612+F729+F771</f>
        <v>528357471.56000006</v>
      </c>
      <c r="G775" s="96">
        <f t="shared" si="208"/>
        <v>527685401.00000012</v>
      </c>
      <c r="H775" s="94" t="s">
        <v>26</v>
      </c>
      <c r="I775" s="94" t="s">
        <v>26</v>
      </c>
      <c r="J775" s="94" t="s">
        <v>86</v>
      </c>
      <c r="K775" s="94" t="s">
        <v>86</v>
      </c>
      <c r="L775" s="94" t="s">
        <v>86</v>
      </c>
    </row>
    <row r="776" spans="1:12" s="1" customFormat="1" ht="85.9" customHeight="1">
      <c r="A776" s="93"/>
      <c r="B776" s="93"/>
      <c r="C776" s="94"/>
      <c r="D776" s="94"/>
      <c r="E776" s="95" t="s">
        <v>28</v>
      </c>
      <c r="F776" s="96">
        <f t="shared" si="208"/>
        <v>182304199.39999998</v>
      </c>
      <c r="G776" s="96">
        <f t="shared" si="208"/>
        <v>181952636.44</v>
      </c>
      <c r="H776" s="94"/>
      <c r="I776" s="94"/>
      <c r="J776" s="94"/>
      <c r="K776" s="94"/>
      <c r="L776" s="94"/>
    </row>
    <row r="777" spans="1:12" s="1" customFormat="1" ht="59.45" customHeight="1">
      <c r="A777" s="93"/>
      <c r="B777" s="93"/>
      <c r="C777" s="94"/>
      <c r="D777" s="94"/>
      <c r="E777" s="95" t="s">
        <v>25</v>
      </c>
      <c r="F777" s="96">
        <f t="shared" si="208"/>
        <v>307021700.43000007</v>
      </c>
      <c r="G777" s="96">
        <f t="shared" si="208"/>
        <v>306701192.83000004</v>
      </c>
      <c r="H777" s="94"/>
      <c r="I777" s="94"/>
      <c r="J777" s="94"/>
      <c r="K777" s="94"/>
      <c r="L777" s="94"/>
    </row>
    <row r="778" spans="1:12" s="1" customFormat="1" ht="49.5">
      <c r="A778" s="93"/>
      <c r="B778" s="93"/>
      <c r="C778" s="94"/>
      <c r="D778" s="94"/>
      <c r="E778" s="95" t="s">
        <v>14</v>
      </c>
      <c r="F778" s="96">
        <f>F236+F405+F549+F732+F774</f>
        <v>39031571.729999997</v>
      </c>
      <c r="G778" s="96">
        <f>G236+G405+G549+G732+G774</f>
        <v>39031571.729999997</v>
      </c>
      <c r="H778" s="94"/>
      <c r="I778" s="94"/>
      <c r="J778" s="94"/>
      <c r="K778" s="94"/>
      <c r="L778" s="94"/>
    </row>
    <row r="779" spans="1:12" s="1" customForma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s="1" customForma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s="1" customForma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</row>
    <row r="782" spans="1:12" s="1" customFormat="1" ht="18.75">
      <c r="A782" s="4"/>
      <c r="B782" s="97" t="s">
        <v>447</v>
      </c>
      <c r="C782" s="97"/>
      <c r="D782" s="97"/>
      <c r="E782" s="97"/>
      <c r="F782" s="98"/>
      <c r="G782" s="98"/>
      <c r="H782" s="99" t="s">
        <v>448</v>
      </c>
      <c r="I782" s="4"/>
      <c r="J782" s="4"/>
      <c r="K782" s="4"/>
      <c r="L782" s="4"/>
    </row>
    <row r="783" spans="1:12" s="1" customForma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s="1" customForma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s="1" customFormat="1">
      <c r="A785" s="4"/>
      <c r="B785" s="4"/>
      <c r="C785" s="4"/>
      <c r="D785" s="4"/>
      <c r="E785" s="4"/>
      <c r="F785" s="8"/>
      <c r="G785" s="8"/>
      <c r="H785" s="4"/>
      <c r="I785" s="4"/>
      <c r="J785" s="4"/>
      <c r="K785" s="4"/>
      <c r="L785" s="4"/>
    </row>
    <row r="786" spans="1:12" s="1" customFormat="1" ht="18.75">
      <c r="A786" s="4"/>
      <c r="B786" s="97" t="s">
        <v>449</v>
      </c>
      <c r="C786" s="97"/>
      <c r="D786" s="97"/>
      <c r="E786" s="97"/>
      <c r="F786" s="98"/>
      <c r="G786" s="98"/>
      <c r="H786" s="99" t="s">
        <v>450</v>
      </c>
      <c r="I786" s="4"/>
      <c r="J786" s="4"/>
      <c r="K786" s="4"/>
      <c r="L786" s="4"/>
    </row>
    <row r="787" spans="1:12" s="1" customForma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s="1" customForma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s="1" customForma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s="1" customForma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s="1" customForma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s="1" customForma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s="1" customForma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s="1" customForma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s="1" customForma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s="1" customForma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s="1" customForma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s="1" customForma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s="1" customForma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s="1" customForma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</row>
    <row r="801" spans="1:12" s="1" customForma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s="1" customForma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s="1" customForma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s="1" customForma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s="1" customForma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s="1" customForma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s="1" customForma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</row>
    <row r="808" spans="1:12" s="1" customForma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s="1" customForma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s="1" customForma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s="1" customForma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s="1" customForma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</row>
    <row r="813" spans="1:12" s="1" customForma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</row>
    <row r="814" spans="1:12" s="1" customForma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s="1" customForma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s="1" customForma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s="1" customForma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s="1" customForma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s="1" customForma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</row>
    <row r="820" spans="1:12" s="1" customForma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</row>
    <row r="821" spans="1:12" s="1" customForma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</row>
    <row r="822" spans="1:12" s="1" customForma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s="1" customForma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s="1" customForma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s="1" customForma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s="1" customForma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s="1" customForma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s="1" customForma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s="1" customForma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s="1" customForma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s="1" customForma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</row>
    <row r="832" spans="1:12" s="1" customForma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s="1" customForma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s="1" customForma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s="1" customForma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s="1" customForma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s="1" customForma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s="1" customForma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s="1" customForma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s="1" customForma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s="1" customForma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</row>
    <row r="842" spans="1:12" s="1" customForma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</row>
    <row r="843" spans="1:12" s="1" customForma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s="1" customForma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s="1" customForma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s="1" customForma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s="1" customForma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</row>
    <row r="848" spans="1:12" s="1" customForma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</row>
    <row r="849" spans="1:12" s="1" customForma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</row>
    <row r="850" spans="1:12" s="1" customForma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</row>
    <row r="851" spans="1:12" s="1" customForma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s="1" customForma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</row>
    <row r="853" spans="1:12" s="1" customForma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</row>
    <row r="854" spans="1:12" s="1" customForma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s="1" customForma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s="1" customForma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s="1" customForma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s="1" customForma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s="1" customForma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s="1" customForma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</row>
    <row r="861" spans="1:12" s="1" customForma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</row>
    <row r="862" spans="1:12" s="1" customForma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</row>
    <row r="863" spans="1:12" s="1" customForma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</row>
    <row r="864" spans="1:12" s="1" customForma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</row>
    <row r="865" spans="1:12" s="1" customForma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</row>
    <row r="866" spans="1:12" s="1" customForma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s="1" customForma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s="1" customForma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</row>
    <row r="869" spans="1:12" s="1" customForma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</row>
    <row r="870" spans="1:12" s="1" customForma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s="1" customForma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s="1" customForma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s="1" customForma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s="1" customForma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s="1" customForma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s="1" customForma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s="1" customForma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s="1" customForma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s="1" customForma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s="1" customForma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</row>
    <row r="881" spans="1:12" s="1" customForma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</row>
    <row r="882" spans="1:12" s="1" customForma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</row>
    <row r="883" spans="1:12" s="1" customForma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s="1" customForma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s="1" customForma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s="1" customForma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s="1" customForma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s="1" customForma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s="1" customForma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s="1" customForma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s="1" customForma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</row>
    <row r="892" spans="1:12" s="1" customForma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</row>
    <row r="893" spans="1:12" s="1" customForma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</row>
    <row r="894" spans="1:12" s="1" customForma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s="1" customForma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s="1" customForma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s="1" customForma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s="1" customForma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s="1" customForma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s="1" customForma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s="1" customForma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s="1" customForma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s="1" customForma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s="1" customForma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s="1" customForma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s="1" customForma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s="1" customForma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s="1" customForma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s="1" customForma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</row>
    <row r="910" spans="1:12" s="1" customForma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</row>
    <row r="911" spans="1:12" s="1" customForma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</row>
    <row r="912" spans="1:12" s="1" customForma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</row>
    <row r="913" spans="1:12" s="1" customForma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</row>
    <row r="914" spans="1:12" s="1" customForma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s="1" customForma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s="1" customForma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</row>
    <row r="917" spans="1:12" s="1" customForma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</row>
    <row r="918" spans="1:12" s="1" customForma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</row>
    <row r="919" spans="1:12" s="1" customForma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s="1" customForma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s="1" customForma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s="1" customForma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</row>
    <row r="923" spans="1:12" s="1" customForma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s="1" customForma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s="1" customForma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s="1" customForma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s="1" customForma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s="1" customForma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s="1" customForma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</row>
    <row r="930" spans="1:12" s="1" customForma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</row>
    <row r="931" spans="1:12" s="1" customForma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</row>
    <row r="932" spans="1:12" s="1" customForma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</row>
    <row r="933" spans="1:12" s="1" customForma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s="1" customForma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s="1" customForma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s="1" customForma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s="1" customForma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s="1" customForma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s="1" customForma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s="1" customForma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s="1" customForma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</row>
    <row r="942" spans="1:12" s="1" customForma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</row>
    <row r="943" spans="1:12" s="1" customForma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s="1" customForma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s="1" customForma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</row>
    <row r="946" spans="1:12" s="1" customForma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</row>
    <row r="947" spans="1:12" s="1" customForma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</row>
    <row r="948" spans="1:12" s="1" customForma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</row>
    <row r="949" spans="1:12" s="1" customForma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</row>
    <row r="950" spans="1:12" s="1" customForma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</row>
    <row r="951" spans="1:12" s="1" customForma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s="1" customForma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</row>
    <row r="953" spans="1:12" s="1" customForma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s="1" customForma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s="1" customForma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</row>
    <row r="956" spans="1:12" s="1" customForma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</row>
    <row r="957" spans="1:12" s="1" customForma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</row>
    <row r="958" spans="1:12" s="1" customForma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</row>
    <row r="959" spans="1:12" s="1" customForma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</row>
    <row r="960" spans="1:12" s="1" customForma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</row>
    <row r="961" spans="1:12" s="1" customForma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</row>
    <row r="962" spans="1:12" s="1" customForma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</row>
    <row r="963" spans="1:12" s="1" customForma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</row>
    <row r="964" spans="1:12" s="1" customForma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</row>
    <row r="965" spans="1:12" s="1" customForma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s="1" customForma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s="1" customForma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</row>
    <row r="968" spans="1:12" s="1" customForma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</row>
    <row r="969" spans="1:12" s="1" customForma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</row>
    <row r="970" spans="1:12" s="1" customForma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s="1" customForma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s="1" customForma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s="1" customForma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s="1" customForma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s="1" customForma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</row>
    <row r="976" spans="1:12" s="1" customForma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s="1" customForma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</row>
    <row r="978" spans="1:12" s="1" customForma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s="1" customForma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</row>
    <row r="980" spans="1:12" s="1" customForma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</row>
    <row r="981" spans="1:12" s="1" customForma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s="1" customForma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s="1" customForma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</row>
    <row r="984" spans="1:12" s="1" customForma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s="1" customForma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</row>
    <row r="986" spans="1:12" s="1" customForma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</row>
    <row r="987" spans="1:12" s="1" customForma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</row>
    <row r="988" spans="1:12" s="1" customForma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</row>
    <row r="989" spans="1:12" s="1" customForma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s="1" customForma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s="1" customForma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</row>
    <row r="992" spans="1:12" s="1" customForma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</row>
    <row r="993" spans="1:12" s="1" customForma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</row>
    <row r="994" spans="1:12" s="1" customForma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</row>
    <row r="995" spans="1:12" s="1" customForma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s="1" customForma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</row>
    <row r="997" spans="1:12" s="1" customForma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</row>
    <row r="998" spans="1:12" s="1" customForma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</row>
    <row r="999" spans="1:12" s="1" customForma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</row>
    <row r="1000" spans="1:12" s="1" customForma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</row>
    <row r="1001" spans="1:12" s="1" customFormat="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s="1" customFormat="1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s="1" customFormat="1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s="1" customFormat="1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</row>
    <row r="1005" spans="1:12" s="1" customFormat="1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</row>
    <row r="1006" spans="1:12" s="1" customFormat="1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</row>
    <row r="1007" spans="1:12" s="1" customFormat="1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</row>
    <row r="1008" spans="1:12" s="1" customFormat="1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</row>
    <row r="1009" spans="1:12" s="1" customFormat="1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</row>
    <row r="1010" spans="1:12" s="1" customFormat="1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</row>
    <row r="1011" spans="1:12" s="1" customFormat="1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</row>
    <row r="1012" spans="1:12" s="1" customFormat="1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</row>
    <row r="1013" spans="1:12" s="1" customFormat="1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</row>
    <row r="1014" spans="1:12" s="1" customFormat="1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</row>
    <row r="1015" spans="1:12" s="1" customFormat="1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</row>
    <row r="1016" spans="1:12" s="1" customFormat="1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</row>
    <row r="1017" spans="1:12" s="1" customFormat="1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</row>
    <row r="1018" spans="1:12" s="1" customFormat="1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</row>
    <row r="1019" spans="1:12" s="1" customFormat="1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s="1" customFormat="1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s="1" customFormat="1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</row>
    <row r="1022" spans="1:12" s="1" customFormat="1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</row>
    <row r="1023" spans="1:12" s="1" customFormat="1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</row>
    <row r="1024" spans="1:12" s="1" customFormat="1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</row>
    <row r="1025" spans="1:12" s="1" customFormat="1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</row>
    <row r="1026" spans="1:12" s="1" customFormat="1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</row>
    <row r="1027" spans="1:12" s="1" customFormat="1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</row>
    <row r="1028" spans="1:12" s="1" customFormat="1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</row>
    <row r="1029" spans="1:12" s="1" customFormat="1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</row>
    <row r="1030" spans="1:12" s="1" customFormat="1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s="1" customFormat="1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s="1" customFormat="1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</row>
    <row r="1033" spans="1:12" s="1" customFormat="1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</row>
    <row r="1034" spans="1:12" s="1" customFormat="1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</row>
    <row r="1035" spans="1:12" s="1" customFormat="1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</row>
    <row r="1036" spans="1:12" s="1" customFormat="1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</row>
    <row r="1037" spans="1:12" s="1" customFormat="1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</row>
    <row r="1038" spans="1:12" s="1" customFormat="1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</row>
    <row r="1039" spans="1:12" s="1" customFormat="1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</row>
    <row r="1040" spans="1:12" s="1" customFormat="1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</row>
    <row r="1041" spans="1:12" s="1" customFormat="1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</row>
    <row r="1042" spans="1:12" s="1" customFormat="1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</row>
    <row r="1043" spans="1:12" s="1" customFormat="1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</row>
    <row r="1044" spans="1:12" s="1" customFormat="1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</row>
    <row r="1045" spans="1:12" s="1" customFormat="1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</row>
    <row r="1046" spans="1:12" s="1" customFormat="1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</row>
    <row r="1047" spans="1:12" s="1" customFormat="1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</row>
    <row r="1048" spans="1:12" s="1" customFormat="1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</row>
    <row r="1049" spans="1:12" s="1" customFormat="1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</row>
    <row r="1050" spans="1:12" s="1" customFormat="1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</row>
    <row r="1051" spans="1:12" s="1" customFormat="1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</row>
    <row r="1052" spans="1:12" s="1" customFormat="1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</row>
    <row r="1053" spans="1:12" s="1" customFormat="1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</row>
    <row r="1054" spans="1:12" s="1" customFormat="1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</row>
    <row r="1055" spans="1:12" s="1" customFormat="1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</row>
    <row r="1056" spans="1:12" s="1" customFormat="1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</row>
    <row r="1057" spans="1:12" s="1" customFormat="1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</row>
    <row r="1058" spans="1:12" s="1" customFormat="1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</row>
    <row r="1059" spans="1:12" s="1" customFormat="1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</row>
    <row r="1060" spans="1:12" s="1" customFormat="1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</row>
    <row r="1061" spans="1:12" s="1" customFormat="1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</row>
    <row r="1062" spans="1:12" s="1" customFormat="1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</row>
    <row r="1063" spans="1:12" s="1" customFormat="1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</row>
    <row r="1064" spans="1:12" s="1" customFormat="1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</row>
    <row r="1065" spans="1:12" s="1" customFormat="1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</row>
    <row r="1066" spans="1:12" s="1" customFormat="1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</row>
    <row r="1067" spans="1:12" s="1" customFormat="1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</row>
    <row r="1068" spans="1:12" s="1" customFormat="1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</row>
    <row r="1069" spans="1:12" s="1" customFormat="1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</row>
    <row r="1070" spans="1:12" s="1" customFormat="1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</row>
    <row r="1071" spans="1:12" s="1" customFormat="1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</row>
  </sheetData>
  <mergeCells count="1812">
    <mergeCell ref="L119:L121"/>
    <mergeCell ref="J342:J349"/>
    <mergeCell ref="K342:K349"/>
    <mergeCell ref="L342:L349"/>
    <mergeCell ref="L411:L413"/>
    <mergeCell ref="J353:J356"/>
    <mergeCell ref="L552:L554"/>
    <mergeCell ref="L564:L566"/>
    <mergeCell ref="L495:L497"/>
    <mergeCell ref="K526:K529"/>
    <mergeCell ref="K474:K476"/>
    <mergeCell ref="A3:L3"/>
    <mergeCell ref="A7:L7"/>
    <mergeCell ref="A9:L9"/>
    <mergeCell ref="A11:A15"/>
    <mergeCell ref="B11:B15"/>
    <mergeCell ref="C11:G11"/>
    <mergeCell ref="K293:K298"/>
    <mergeCell ref="J281:J284"/>
    <mergeCell ref="J374:J377"/>
    <mergeCell ref="J306:J309"/>
    <mergeCell ref="C398:C401"/>
    <mergeCell ref="A303:A305"/>
    <mergeCell ref="B303:B305"/>
    <mergeCell ref="J330:J333"/>
    <mergeCell ref="A314:A316"/>
    <mergeCell ref="B398:B401"/>
    <mergeCell ref="C394:C397"/>
    <mergeCell ref="A361:A363"/>
    <mergeCell ref="D361:D363"/>
    <mergeCell ref="B367:B369"/>
    <mergeCell ref="H317:H318"/>
    <mergeCell ref="L137:L139"/>
    <mergeCell ref="B617:D620"/>
    <mergeCell ref="B633:D636"/>
    <mergeCell ref="B681:D684"/>
    <mergeCell ref="B697:D700"/>
    <mergeCell ref="J364:J366"/>
    <mergeCell ref="K364:K366"/>
    <mergeCell ref="L364:L366"/>
    <mergeCell ref="H367:H369"/>
    <mergeCell ref="I367:I369"/>
    <mergeCell ref="J367:J369"/>
    <mergeCell ref="K367:K369"/>
    <mergeCell ref="L367:L369"/>
    <mergeCell ref="L314:L316"/>
    <mergeCell ref="L350:L352"/>
    <mergeCell ref="K513:K515"/>
    <mergeCell ref="L326:L329"/>
    <mergeCell ref="L513:L515"/>
    <mergeCell ref="L423:L425"/>
    <mergeCell ref="L420:L422"/>
    <mergeCell ref="K323:K325"/>
    <mergeCell ref="L323:L325"/>
    <mergeCell ref="H364:H366"/>
    <mergeCell ref="I364:I366"/>
    <mergeCell ref="K374:K377"/>
    <mergeCell ref="L441:L443"/>
    <mergeCell ref="J81:J84"/>
    <mergeCell ref="L310:L313"/>
    <mergeCell ref="H77:H80"/>
    <mergeCell ref="I77:I80"/>
    <mergeCell ref="J77:J80"/>
    <mergeCell ref="K77:K80"/>
    <mergeCell ref="L77:L80"/>
    <mergeCell ref="H137:H139"/>
    <mergeCell ref="I137:I139"/>
    <mergeCell ref="L330:L333"/>
    <mergeCell ref="L263:L266"/>
    <mergeCell ref="L182:L184"/>
    <mergeCell ref="K275:K280"/>
    <mergeCell ref="L275:L280"/>
    <mergeCell ref="L152:L154"/>
    <mergeCell ref="J188:J190"/>
    <mergeCell ref="L245:L247"/>
    <mergeCell ref="L242:L244"/>
    <mergeCell ref="L289:L292"/>
    <mergeCell ref="K267:K270"/>
    <mergeCell ref="K299:K302"/>
    <mergeCell ref="K213:K216"/>
    <mergeCell ref="K205:K208"/>
    <mergeCell ref="I317:I318"/>
    <mergeCell ref="J317:J318"/>
    <mergeCell ref="K317:K318"/>
    <mergeCell ref="L317:L318"/>
    <mergeCell ref="L271:L274"/>
    <mergeCell ref="J319:J322"/>
    <mergeCell ref="K303:K305"/>
    <mergeCell ref="K285:K288"/>
    <mergeCell ref="J271:J274"/>
    <mergeCell ref="K113:K115"/>
    <mergeCell ref="K179:K181"/>
    <mergeCell ref="H576:H578"/>
    <mergeCell ref="C701:C704"/>
    <mergeCell ref="A709:A712"/>
    <mergeCell ref="H697:H700"/>
    <mergeCell ref="B713:B716"/>
    <mergeCell ref="A705:A708"/>
    <mergeCell ref="B717:B720"/>
    <mergeCell ref="A669:A672"/>
    <mergeCell ref="B669:B672"/>
    <mergeCell ref="I767:I770"/>
    <mergeCell ref="K767:K770"/>
    <mergeCell ref="K319:K322"/>
    <mergeCell ref="I411:I413"/>
    <mergeCell ref="I420:I422"/>
    <mergeCell ref="K438:K440"/>
    <mergeCell ref="K219:K220"/>
    <mergeCell ref="B759:D762"/>
    <mergeCell ref="K641:K648"/>
    <mergeCell ref="K462:K464"/>
    <mergeCell ref="K468:K470"/>
    <mergeCell ref="A713:A716"/>
    <mergeCell ref="K689:K696"/>
    <mergeCell ref="D701:D704"/>
    <mergeCell ref="D641:D644"/>
    <mergeCell ref="B661:B664"/>
    <mergeCell ref="A251:A253"/>
    <mergeCell ref="A763:A766"/>
    <mergeCell ref="K564:K566"/>
    <mergeCell ref="I591:I593"/>
    <mergeCell ref="J591:J593"/>
    <mergeCell ref="K271:K274"/>
    <mergeCell ref="K257:K262"/>
    <mergeCell ref="K378:K381"/>
    <mergeCell ref="K330:K333"/>
    <mergeCell ref="L239:L241"/>
    <mergeCell ref="K314:K316"/>
    <mergeCell ref="L591:L593"/>
    <mergeCell ref="K398:K399"/>
    <mergeCell ref="L398:L399"/>
    <mergeCell ref="L319:L322"/>
    <mergeCell ref="L353:L356"/>
    <mergeCell ref="L487:L490"/>
    <mergeCell ref="L357:L360"/>
    <mergeCell ref="L507:L509"/>
    <mergeCell ref="J751:J754"/>
    <mergeCell ref="A733:L733"/>
    <mergeCell ref="A734:L734"/>
    <mergeCell ref="B735:D738"/>
    <mergeCell ref="L444:L446"/>
    <mergeCell ref="L408:L410"/>
    <mergeCell ref="L747:L750"/>
    <mergeCell ref="K739:K742"/>
    <mergeCell ref="I729:I732"/>
    <mergeCell ref="K751:K754"/>
    <mergeCell ref="A725:A728"/>
    <mergeCell ref="B725:B728"/>
    <mergeCell ref="C725:C728"/>
    <mergeCell ref="B721:B724"/>
    <mergeCell ref="A693:A696"/>
    <mergeCell ref="B677:B680"/>
    <mergeCell ref="K621:K624"/>
    <mergeCell ref="L382:L385"/>
    <mergeCell ref="L567:L569"/>
    <mergeCell ref="J459:J461"/>
    <mergeCell ref="J771:J774"/>
    <mergeCell ref="K771:K774"/>
    <mergeCell ref="D751:D754"/>
    <mergeCell ref="I755:I758"/>
    <mergeCell ref="C717:C720"/>
    <mergeCell ref="A747:A750"/>
    <mergeCell ref="A755:A758"/>
    <mergeCell ref="B755:B758"/>
    <mergeCell ref="C755:C758"/>
    <mergeCell ref="D755:D758"/>
    <mergeCell ref="C729:C732"/>
    <mergeCell ref="D729:D732"/>
    <mergeCell ref="H729:H732"/>
    <mergeCell ref="J747:J750"/>
    <mergeCell ref="J759:J762"/>
    <mergeCell ref="I701:I704"/>
    <mergeCell ref="C597:C599"/>
    <mergeCell ref="H759:H762"/>
    <mergeCell ref="B585:B587"/>
    <mergeCell ref="B582:B584"/>
    <mergeCell ref="B603:B605"/>
    <mergeCell ref="B606:B608"/>
    <mergeCell ref="C606:C608"/>
    <mergeCell ref="A739:A742"/>
    <mergeCell ref="L474:L476"/>
    <mergeCell ref="L739:L742"/>
    <mergeCell ref="A729:B732"/>
    <mergeCell ref="B739:B742"/>
    <mergeCell ref="A735:A738"/>
    <mergeCell ref="H735:H738"/>
    <mergeCell ref="I735:I738"/>
    <mergeCell ref="J729:J732"/>
    <mergeCell ref="K729:K732"/>
    <mergeCell ref="K743:K746"/>
    <mergeCell ref="I739:I742"/>
    <mergeCell ref="K747:K750"/>
    <mergeCell ref="J743:J746"/>
    <mergeCell ref="I747:I750"/>
    <mergeCell ref="K735:K738"/>
    <mergeCell ref="H751:H754"/>
    <mergeCell ref="I751:I754"/>
    <mergeCell ref="D743:D746"/>
    <mergeCell ref="H743:H746"/>
    <mergeCell ref="B747:D750"/>
    <mergeCell ref="A767:A770"/>
    <mergeCell ref="B767:B770"/>
    <mergeCell ref="C767:C770"/>
    <mergeCell ref="A771:B774"/>
    <mergeCell ref="C771:C774"/>
    <mergeCell ref="A751:A754"/>
    <mergeCell ref="B751:B754"/>
    <mergeCell ref="C751:C754"/>
    <mergeCell ref="K755:K758"/>
    <mergeCell ref="J755:J758"/>
    <mergeCell ref="H747:H750"/>
    <mergeCell ref="H755:H758"/>
    <mergeCell ref="I771:I774"/>
    <mergeCell ref="A759:A762"/>
    <mergeCell ref="K759:K762"/>
    <mergeCell ref="D771:D774"/>
    <mergeCell ref="I763:I766"/>
    <mergeCell ref="J763:J766"/>
    <mergeCell ref="D767:D770"/>
    <mergeCell ref="H767:H770"/>
    <mergeCell ref="J767:J770"/>
    <mergeCell ref="H771:H774"/>
    <mergeCell ref="B763:B766"/>
    <mergeCell ref="C763:C766"/>
    <mergeCell ref="D763:D766"/>
    <mergeCell ref="H763:H766"/>
    <mergeCell ref="I759:I762"/>
    <mergeCell ref="A743:A746"/>
    <mergeCell ref="B743:B746"/>
    <mergeCell ref="C743:C746"/>
    <mergeCell ref="I625:I632"/>
    <mergeCell ref="B444:B446"/>
    <mergeCell ref="B459:B461"/>
    <mergeCell ref="C441:C443"/>
    <mergeCell ref="A701:A704"/>
    <mergeCell ref="I685:I688"/>
    <mergeCell ref="B534:B536"/>
    <mergeCell ref="A591:A593"/>
    <mergeCell ref="A534:A536"/>
    <mergeCell ref="C555:C557"/>
    <mergeCell ref="D713:D716"/>
    <mergeCell ref="B701:B704"/>
    <mergeCell ref="B685:B688"/>
    <mergeCell ref="D685:D688"/>
    <mergeCell ref="H685:H688"/>
    <mergeCell ref="A717:A720"/>
    <mergeCell ref="I743:I746"/>
    <mergeCell ref="I697:I700"/>
    <mergeCell ref="D689:D692"/>
    <mergeCell ref="C685:C688"/>
    <mergeCell ref="A617:A620"/>
    <mergeCell ref="A625:A628"/>
    <mergeCell ref="B594:D596"/>
    <mergeCell ref="D609:D611"/>
    <mergeCell ref="I465:I467"/>
    <mergeCell ref="H456:H458"/>
    <mergeCell ref="C739:C742"/>
    <mergeCell ref="D739:D742"/>
    <mergeCell ref="H739:H742"/>
    <mergeCell ref="J735:J738"/>
    <mergeCell ref="J474:J476"/>
    <mergeCell ref="I468:I470"/>
    <mergeCell ref="I450:I452"/>
    <mergeCell ref="J429:J431"/>
    <mergeCell ref="J441:J443"/>
    <mergeCell ref="J386:J389"/>
    <mergeCell ref="I435:I437"/>
    <mergeCell ref="J420:J422"/>
    <mergeCell ref="H591:H593"/>
    <mergeCell ref="J423:J425"/>
    <mergeCell ref="B441:B443"/>
    <mergeCell ref="A621:A624"/>
    <mergeCell ref="A567:A569"/>
    <mergeCell ref="J701:J704"/>
    <mergeCell ref="H600:H602"/>
    <mergeCell ref="H588:H590"/>
    <mergeCell ref="J657:J668"/>
    <mergeCell ref="I633:I636"/>
    <mergeCell ref="J617:J620"/>
    <mergeCell ref="A582:A584"/>
    <mergeCell ref="I721:I728"/>
    <mergeCell ref="B705:B708"/>
    <mergeCell ref="C705:C708"/>
    <mergeCell ref="J689:J696"/>
    <mergeCell ref="J697:J700"/>
    <mergeCell ref="J579:J581"/>
    <mergeCell ref="J491:J494"/>
    <mergeCell ref="C609:C611"/>
    <mergeCell ref="A685:A688"/>
    <mergeCell ref="I689:I696"/>
    <mergeCell ref="D693:D696"/>
    <mergeCell ref="H689:H696"/>
    <mergeCell ref="A420:A422"/>
    <mergeCell ref="D423:D425"/>
    <mergeCell ref="C402:C405"/>
    <mergeCell ref="B386:B389"/>
    <mergeCell ref="B382:B385"/>
    <mergeCell ref="B394:B397"/>
    <mergeCell ref="D677:D680"/>
    <mergeCell ref="D429:D431"/>
    <mergeCell ref="I653:I656"/>
    <mergeCell ref="H633:H636"/>
    <mergeCell ref="C665:C668"/>
    <mergeCell ref="A665:A668"/>
    <mergeCell ref="A661:A664"/>
    <mergeCell ref="B657:B660"/>
    <mergeCell ref="I641:I648"/>
    <mergeCell ref="A673:A676"/>
    <mergeCell ref="C673:C676"/>
    <mergeCell ref="D673:D676"/>
    <mergeCell ref="I456:I458"/>
    <mergeCell ref="D507:D509"/>
    <mergeCell ref="D603:D605"/>
    <mergeCell ref="C603:C605"/>
    <mergeCell ref="D606:D608"/>
    <mergeCell ref="A677:A680"/>
    <mergeCell ref="H669:H680"/>
    <mergeCell ref="A721:A724"/>
    <mergeCell ref="L453:L455"/>
    <mergeCell ref="L468:L470"/>
    <mergeCell ref="A338:A341"/>
    <mergeCell ref="H361:H363"/>
    <mergeCell ref="A342:A345"/>
    <mergeCell ref="B709:B712"/>
    <mergeCell ref="C709:C712"/>
    <mergeCell ref="A689:A692"/>
    <mergeCell ref="B689:B692"/>
    <mergeCell ref="D705:D708"/>
    <mergeCell ref="D717:D720"/>
    <mergeCell ref="H701:H704"/>
    <mergeCell ref="A697:A700"/>
    <mergeCell ref="C689:C692"/>
    <mergeCell ref="B693:B696"/>
    <mergeCell ref="C721:C724"/>
    <mergeCell ref="C693:C696"/>
    <mergeCell ref="C713:C716"/>
    <mergeCell ref="C669:C672"/>
    <mergeCell ref="D669:D672"/>
    <mergeCell ref="A681:A684"/>
    <mergeCell ref="C677:C680"/>
    <mergeCell ref="B673:B676"/>
    <mergeCell ref="A649:A652"/>
    <mergeCell ref="A645:A648"/>
    <mergeCell ref="A641:A644"/>
    <mergeCell ref="A637:A640"/>
    <mergeCell ref="B645:B648"/>
    <mergeCell ref="B665:B668"/>
    <mergeCell ref="H653:H656"/>
    <mergeCell ref="B653:B656"/>
    <mergeCell ref="K310:K313"/>
    <mergeCell ref="B275:B277"/>
    <mergeCell ref="B245:B247"/>
    <mergeCell ref="D164:D166"/>
    <mergeCell ref="D217:D220"/>
    <mergeCell ref="I176:I178"/>
    <mergeCell ref="I164:I166"/>
    <mergeCell ref="H155:H157"/>
    <mergeCell ref="I161:I163"/>
    <mergeCell ref="A326:A329"/>
    <mergeCell ref="H400:H401"/>
    <mergeCell ref="K361:K363"/>
    <mergeCell ref="K441:K443"/>
    <mergeCell ref="A629:A632"/>
    <mergeCell ref="J435:J437"/>
    <mergeCell ref="H435:H437"/>
    <mergeCell ref="K479:K482"/>
    <mergeCell ref="B420:B422"/>
    <mergeCell ref="C432:C434"/>
    <mergeCell ref="A353:A356"/>
    <mergeCell ref="A398:A401"/>
    <mergeCell ref="A382:A385"/>
    <mergeCell ref="B378:B381"/>
    <mergeCell ref="C417:C419"/>
    <mergeCell ref="B417:B419"/>
    <mergeCell ref="A367:A369"/>
    <mergeCell ref="K386:K389"/>
    <mergeCell ref="K390:K393"/>
    <mergeCell ref="I603:I605"/>
    <mergeCell ref="K617:K620"/>
    <mergeCell ref="H357:H360"/>
    <mergeCell ref="A594:A596"/>
    <mergeCell ref="A137:A139"/>
    <mergeCell ref="A164:A166"/>
    <mergeCell ref="A209:A212"/>
    <mergeCell ref="A179:A181"/>
    <mergeCell ref="D176:D178"/>
    <mergeCell ref="D152:D154"/>
    <mergeCell ref="A140:A142"/>
    <mergeCell ref="D149:D151"/>
    <mergeCell ref="A143:A145"/>
    <mergeCell ref="D665:D668"/>
    <mergeCell ref="D621:D624"/>
    <mergeCell ref="D645:D648"/>
    <mergeCell ref="A201:A204"/>
    <mergeCell ref="D201:D204"/>
    <mergeCell ref="C653:C656"/>
    <mergeCell ref="B649:B652"/>
    <mergeCell ref="B641:B644"/>
    <mergeCell ref="C641:C644"/>
    <mergeCell ref="A573:A575"/>
    <mergeCell ref="A570:A572"/>
    <mergeCell ref="B573:B575"/>
    <mergeCell ref="C573:C575"/>
    <mergeCell ref="B530:B533"/>
    <mergeCell ref="B540:B542"/>
    <mergeCell ref="B561:B563"/>
    <mergeCell ref="B555:B557"/>
    <mergeCell ref="C456:C458"/>
    <mergeCell ref="D334:D337"/>
    <mergeCell ref="A364:A366"/>
    <mergeCell ref="B450:B452"/>
    <mergeCell ref="D588:D590"/>
    <mergeCell ref="B588:B590"/>
    <mergeCell ref="L306:L309"/>
    <mergeCell ref="K248:K250"/>
    <mergeCell ref="L303:L305"/>
    <mergeCell ref="J334:J337"/>
    <mergeCell ref="K242:K244"/>
    <mergeCell ref="I330:I333"/>
    <mergeCell ref="I245:I247"/>
    <mergeCell ref="I326:I329"/>
    <mergeCell ref="H326:H329"/>
    <mergeCell ref="J314:J316"/>
    <mergeCell ref="I221:I224"/>
    <mergeCell ref="K194:K196"/>
    <mergeCell ref="K140:K142"/>
    <mergeCell ref="A149:A151"/>
    <mergeCell ref="A173:A175"/>
    <mergeCell ref="B167:B169"/>
    <mergeCell ref="A152:A154"/>
    <mergeCell ref="C146:C148"/>
    <mergeCell ref="D146:D148"/>
    <mergeCell ref="C149:C151"/>
    <mergeCell ref="B143:B145"/>
    <mergeCell ref="D194:D196"/>
    <mergeCell ref="B194:B196"/>
    <mergeCell ref="B201:B204"/>
    <mergeCell ref="I263:I266"/>
    <mergeCell ref="B149:B151"/>
    <mergeCell ref="J164:J166"/>
    <mergeCell ref="K254:K256"/>
    <mergeCell ref="H257:H262"/>
    <mergeCell ref="B146:B148"/>
    <mergeCell ref="B158:D160"/>
    <mergeCell ref="B152:B154"/>
    <mergeCell ref="K306:K309"/>
    <mergeCell ref="K357:K360"/>
    <mergeCell ref="K350:K352"/>
    <mergeCell ref="K326:K329"/>
    <mergeCell ref="J267:J270"/>
    <mergeCell ref="J257:J262"/>
    <mergeCell ref="J275:J280"/>
    <mergeCell ref="K370:K373"/>
    <mergeCell ref="K245:K247"/>
    <mergeCell ref="K229:K232"/>
    <mergeCell ref="J350:J352"/>
    <mergeCell ref="L217:L218"/>
    <mergeCell ref="K161:K163"/>
    <mergeCell ref="I167:I169"/>
    <mergeCell ref="A233:B236"/>
    <mergeCell ref="A158:A160"/>
    <mergeCell ref="D191:D193"/>
    <mergeCell ref="D179:D181"/>
    <mergeCell ref="D170:D172"/>
    <mergeCell ref="C167:C169"/>
    <mergeCell ref="A161:A163"/>
    <mergeCell ref="B179:B181"/>
    <mergeCell ref="C179:C181"/>
    <mergeCell ref="A170:A172"/>
    <mergeCell ref="D370:D373"/>
    <mergeCell ref="L167:L169"/>
    <mergeCell ref="L176:L178"/>
    <mergeCell ref="L248:L250"/>
    <mergeCell ref="L229:L232"/>
    <mergeCell ref="L194:L196"/>
    <mergeCell ref="K197:K200"/>
    <mergeCell ref="K251:K253"/>
    <mergeCell ref="L751:L754"/>
    <mergeCell ref="H705:H720"/>
    <mergeCell ref="H681:H684"/>
    <mergeCell ref="I649:I652"/>
    <mergeCell ref="J649:J652"/>
    <mergeCell ref="I669:I680"/>
    <mergeCell ref="K540:K542"/>
    <mergeCell ref="K552:K554"/>
    <mergeCell ref="K546:K549"/>
    <mergeCell ref="L526:L529"/>
    <mergeCell ref="K609:K611"/>
    <mergeCell ref="K606:K608"/>
    <mergeCell ref="J705:J720"/>
    <mergeCell ref="I681:I684"/>
    <mergeCell ref="L576:L578"/>
    <mergeCell ref="K594:K596"/>
    <mergeCell ref="J432:J434"/>
    <mergeCell ref="J653:J656"/>
    <mergeCell ref="J681:J684"/>
    <mergeCell ref="L617:L620"/>
    <mergeCell ref="K649:K652"/>
    <mergeCell ref="L657:L668"/>
    <mergeCell ref="L612:L614"/>
    <mergeCell ref="L625:L632"/>
    <mergeCell ref="K633:K636"/>
    <mergeCell ref="K625:K632"/>
    <mergeCell ref="K681:K684"/>
    <mergeCell ref="K471:K473"/>
    <mergeCell ref="H453:H455"/>
    <mergeCell ref="L462:L464"/>
    <mergeCell ref="L438:L440"/>
    <mergeCell ref="L735:L738"/>
    <mergeCell ref="L767:L770"/>
    <mergeCell ref="L585:L587"/>
    <mergeCell ref="L582:L584"/>
    <mergeCell ref="L522:L525"/>
    <mergeCell ref="L483:L486"/>
    <mergeCell ref="K510:K512"/>
    <mergeCell ref="L504:L506"/>
    <mergeCell ref="L510:L512"/>
    <mergeCell ref="L516:L518"/>
    <mergeCell ref="L519:L521"/>
    <mergeCell ref="L555:L557"/>
    <mergeCell ref="K534:K539"/>
    <mergeCell ref="L498:L500"/>
    <mergeCell ref="K498:K500"/>
    <mergeCell ref="K588:K590"/>
    <mergeCell ref="K701:K704"/>
    <mergeCell ref="K697:K700"/>
    <mergeCell ref="K653:K656"/>
    <mergeCell ref="K612:K614"/>
    <mergeCell ref="K637:K640"/>
    <mergeCell ref="K705:K720"/>
    <mergeCell ref="L501:L503"/>
    <mergeCell ref="L689:L696"/>
    <mergeCell ref="L641:L648"/>
    <mergeCell ref="L594:L596"/>
    <mergeCell ref="L546:L549"/>
    <mergeCell ref="L621:L624"/>
    <mergeCell ref="L721:L728"/>
    <mergeCell ref="L701:L704"/>
    <mergeCell ref="L491:L494"/>
    <mergeCell ref="K491:K494"/>
    <mergeCell ref="L759:L762"/>
    <mergeCell ref="L435:L437"/>
    <mergeCell ref="K465:K467"/>
    <mergeCell ref="K495:K497"/>
    <mergeCell ref="L394:L397"/>
    <mergeCell ref="L338:L341"/>
    <mergeCell ref="L370:L373"/>
    <mergeCell ref="K338:K341"/>
    <mergeCell ref="K459:K461"/>
    <mergeCell ref="L378:L381"/>
    <mergeCell ref="L558:L560"/>
    <mergeCell ref="K487:K490"/>
    <mergeCell ref="L479:L482"/>
    <mergeCell ref="L540:L542"/>
    <mergeCell ref="K501:K503"/>
    <mergeCell ref="K435:K437"/>
    <mergeCell ref="K420:K422"/>
    <mergeCell ref="L374:L377"/>
    <mergeCell ref="K519:K521"/>
    <mergeCell ref="K429:K431"/>
    <mergeCell ref="L432:L434"/>
    <mergeCell ref="K411:K413"/>
    <mergeCell ref="K394:K397"/>
    <mergeCell ref="K402:K405"/>
    <mergeCell ref="L417:L419"/>
    <mergeCell ref="L400:L401"/>
    <mergeCell ref="K417:K419"/>
    <mergeCell ref="L456:L458"/>
    <mergeCell ref="L465:L467"/>
    <mergeCell ref="K400:K401"/>
    <mergeCell ref="L450:L452"/>
    <mergeCell ref="L361:L363"/>
    <mergeCell ref="L28:L30"/>
    <mergeCell ref="K20:K23"/>
    <mergeCell ref="J43:J45"/>
    <mergeCell ref="I46:I48"/>
    <mergeCell ref="H57:H60"/>
    <mergeCell ref="K31:K33"/>
    <mergeCell ref="L31:L33"/>
    <mergeCell ref="K353:K356"/>
    <mergeCell ref="K334:K337"/>
    <mergeCell ref="L414:L416"/>
    <mergeCell ref="K382:K385"/>
    <mergeCell ref="K408:K410"/>
    <mergeCell ref="L429:L431"/>
    <mergeCell ref="L426:L428"/>
    <mergeCell ref="L402:L405"/>
    <mergeCell ref="K423:K425"/>
    <mergeCell ref="L334:L337"/>
    <mergeCell ref="L386:L389"/>
    <mergeCell ref="L390:L393"/>
    <mergeCell ref="J303:J305"/>
    <mergeCell ref="J289:J292"/>
    <mergeCell ref="J378:J381"/>
    <mergeCell ref="J394:J397"/>
    <mergeCell ref="J402:J405"/>
    <mergeCell ref="J357:J360"/>
    <mergeCell ref="J242:J244"/>
    <mergeCell ref="J219:J220"/>
    <mergeCell ref="J233:J236"/>
    <mergeCell ref="J239:J241"/>
    <mergeCell ref="L285:L288"/>
    <mergeCell ref="L254:L256"/>
    <mergeCell ref="L257:L262"/>
    <mergeCell ref="C77:C80"/>
    <mergeCell ref="A125:A127"/>
    <mergeCell ref="K101:K103"/>
    <mergeCell ref="K104:K106"/>
    <mergeCell ref="I101:I103"/>
    <mergeCell ref="K69:K72"/>
    <mergeCell ref="J113:J115"/>
    <mergeCell ref="H93:H96"/>
    <mergeCell ref="K85:K88"/>
    <mergeCell ref="K131:K133"/>
    <mergeCell ref="L46:L48"/>
    <mergeCell ref="L49:L56"/>
    <mergeCell ref="K61:K64"/>
    <mergeCell ref="K65:K68"/>
    <mergeCell ref="L65:L68"/>
    <mergeCell ref="J24:J27"/>
    <mergeCell ref="J20:J23"/>
    <mergeCell ref="I31:I33"/>
    <mergeCell ref="J31:J33"/>
    <mergeCell ref="L24:L27"/>
    <mergeCell ref="H24:H27"/>
    <mergeCell ref="I28:I30"/>
    <mergeCell ref="I24:I27"/>
    <mergeCell ref="I61:I64"/>
    <mergeCell ref="I43:I45"/>
    <mergeCell ref="L34:L42"/>
    <mergeCell ref="K28:K30"/>
    <mergeCell ref="K34:K42"/>
    <mergeCell ref="K43:K45"/>
    <mergeCell ref="K57:K60"/>
    <mergeCell ref="L43:L45"/>
    <mergeCell ref="L57:L60"/>
    <mergeCell ref="K110:K112"/>
    <mergeCell ref="L110:L112"/>
    <mergeCell ref="L113:L115"/>
    <mergeCell ref="J107:J109"/>
    <mergeCell ref="J110:J112"/>
    <mergeCell ref="I104:I106"/>
    <mergeCell ref="I143:I145"/>
    <mergeCell ref="H140:H142"/>
    <mergeCell ref="K134:K136"/>
    <mergeCell ref="L143:L145"/>
    <mergeCell ref="B20:D23"/>
    <mergeCell ref="K49:K56"/>
    <mergeCell ref="D31:D33"/>
    <mergeCell ref="C37:C39"/>
    <mergeCell ref="D37:D39"/>
    <mergeCell ref="A37:A39"/>
    <mergeCell ref="B37:B39"/>
    <mergeCell ref="A34:A36"/>
    <mergeCell ref="C34:C36"/>
    <mergeCell ref="H49:H56"/>
    <mergeCell ref="C46:C48"/>
    <mergeCell ref="C43:C45"/>
    <mergeCell ref="D43:D45"/>
    <mergeCell ref="J104:J106"/>
    <mergeCell ref="I131:I133"/>
    <mergeCell ref="I128:I130"/>
    <mergeCell ref="A128:A130"/>
    <mergeCell ref="C107:C109"/>
    <mergeCell ref="H113:H115"/>
    <mergeCell ref="D104:D106"/>
    <mergeCell ref="A113:A115"/>
    <mergeCell ref="D73:D76"/>
    <mergeCell ref="I140:I142"/>
    <mergeCell ref="K239:K241"/>
    <mergeCell ref="L201:L204"/>
    <mergeCell ref="K221:K224"/>
    <mergeCell ref="J209:J212"/>
    <mergeCell ref="L173:L175"/>
    <mergeCell ref="L155:L157"/>
    <mergeCell ref="I194:I196"/>
    <mergeCell ref="L170:L172"/>
    <mergeCell ref="L179:L181"/>
    <mergeCell ref="I116:I118"/>
    <mergeCell ref="L116:L118"/>
    <mergeCell ref="K116:K118"/>
    <mergeCell ref="H104:H106"/>
    <mergeCell ref="K119:K121"/>
    <mergeCell ref="H119:H121"/>
    <mergeCell ref="K107:K109"/>
    <mergeCell ref="J116:J118"/>
    <mergeCell ref="L104:L106"/>
    <mergeCell ref="I119:I121"/>
    <mergeCell ref="I113:I115"/>
    <mergeCell ref="H110:H112"/>
    <mergeCell ref="I107:I109"/>
    <mergeCell ref="L131:L133"/>
    <mergeCell ref="K122:K127"/>
    <mergeCell ref="I146:I151"/>
    <mergeCell ref="J119:J121"/>
    <mergeCell ref="H131:H133"/>
    <mergeCell ref="H143:H145"/>
    <mergeCell ref="I134:I136"/>
    <mergeCell ref="H134:H136"/>
    <mergeCell ref="J140:J142"/>
    <mergeCell ref="J158:J160"/>
    <mergeCell ref="L188:L190"/>
    <mergeCell ref="K167:K169"/>
    <mergeCell ref="H289:H292"/>
    <mergeCell ref="I285:I288"/>
    <mergeCell ref="L299:L302"/>
    <mergeCell ref="I267:I270"/>
    <mergeCell ref="L233:L236"/>
    <mergeCell ref="J254:J256"/>
    <mergeCell ref="J263:J266"/>
    <mergeCell ref="J205:J208"/>
    <mergeCell ref="J229:J232"/>
    <mergeCell ref="L225:L228"/>
    <mergeCell ref="L251:L253"/>
    <mergeCell ref="K191:K193"/>
    <mergeCell ref="H267:H270"/>
    <mergeCell ref="L205:L208"/>
    <mergeCell ref="L209:L212"/>
    <mergeCell ref="L161:L163"/>
    <mergeCell ref="L197:L200"/>
    <mergeCell ref="L293:L298"/>
    <mergeCell ref="K263:K266"/>
    <mergeCell ref="K233:K236"/>
    <mergeCell ref="K289:K292"/>
    <mergeCell ref="L267:L270"/>
    <mergeCell ref="I185:I187"/>
    <mergeCell ref="I209:I212"/>
    <mergeCell ref="K281:K284"/>
    <mergeCell ref="I242:I244"/>
    <mergeCell ref="H245:H247"/>
    <mergeCell ref="J245:J247"/>
    <mergeCell ref="L219:L220"/>
    <mergeCell ref="J248:J250"/>
    <mergeCell ref="H314:H316"/>
    <mergeCell ref="H229:H232"/>
    <mergeCell ref="H188:H190"/>
    <mergeCell ref="H170:H172"/>
    <mergeCell ref="I306:I309"/>
    <mergeCell ref="J310:J313"/>
    <mergeCell ref="H323:H325"/>
    <mergeCell ref="I323:I325"/>
    <mergeCell ref="I275:I280"/>
    <mergeCell ref="H285:H288"/>
    <mergeCell ref="H299:H302"/>
    <mergeCell ref="H173:H175"/>
    <mergeCell ref="H213:H216"/>
    <mergeCell ref="H209:H212"/>
    <mergeCell ref="H122:H127"/>
    <mergeCell ref="I158:I160"/>
    <mergeCell ref="H146:H151"/>
    <mergeCell ref="H152:H154"/>
    <mergeCell ref="I173:I175"/>
    <mergeCell ref="H197:H200"/>
    <mergeCell ref="H271:H274"/>
    <mergeCell ref="H185:H187"/>
    <mergeCell ref="H221:H224"/>
    <mergeCell ref="I219:I220"/>
    <mergeCell ref="I213:I216"/>
    <mergeCell ref="I239:I241"/>
    <mergeCell ref="H275:H280"/>
    <mergeCell ref="H303:H305"/>
    <mergeCell ref="I303:I305"/>
    <mergeCell ref="H158:H160"/>
    <mergeCell ref="I122:I127"/>
    <mergeCell ref="J285:J288"/>
    <mergeCell ref="I289:I292"/>
    <mergeCell ref="H194:H196"/>
    <mergeCell ref="J225:J228"/>
    <mergeCell ref="B170:B172"/>
    <mergeCell ref="B209:D212"/>
    <mergeCell ref="B254:B256"/>
    <mergeCell ref="D245:D247"/>
    <mergeCell ref="C194:C196"/>
    <mergeCell ref="C213:C216"/>
    <mergeCell ref="B225:B228"/>
    <mergeCell ref="B278:B280"/>
    <mergeCell ref="C278:C280"/>
    <mergeCell ref="D267:D270"/>
    <mergeCell ref="D289:D292"/>
    <mergeCell ref="I257:I262"/>
    <mergeCell ref="H248:H250"/>
    <mergeCell ref="H254:H256"/>
    <mergeCell ref="I254:I256"/>
    <mergeCell ref="J217:J218"/>
    <mergeCell ref="J213:J216"/>
    <mergeCell ref="J182:J184"/>
    <mergeCell ref="B173:D175"/>
    <mergeCell ref="C229:C232"/>
    <mergeCell ref="J173:J175"/>
    <mergeCell ref="D229:D232"/>
    <mergeCell ref="B242:B244"/>
    <mergeCell ref="C170:C172"/>
    <mergeCell ref="I170:I172"/>
    <mergeCell ref="H201:H204"/>
    <mergeCell ref="D251:D253"/>
    <mergeCell ref="J179:J181"/>
    <mergeCell ref="H191:H193"/>
    <mergeCell ref="B182:B184"/>
    <mergeCell ref="B267:B270"/>
    <mergeCell ref="B271:B274"/>
    <mergeCell ref="C267:C270"/>
    <mergeCell ref="I251:I253"/>
    <mergeCell ref="H242:H244"/>
    <mergeCell ref="I205:I208"/>
    <mergeCell ref="H205:H208"/>
    <mergeCell ref="C201:C204"/>
    <mergeCell ref="D213:D216"/>
    <mergeCell ref="B197:D200"/>
    <mergeCell ref="D317:D319"/>
    <mergeCell ref="D310:D313"/>
    <mergeCell ref="C310:C313"/>
    <mergeCell ref="H306:H309"/>
    <mergeCell ref="B257:B259"/>
    <mergeCell ref="C257:C259"/>
    <mergeCell ref="I248:I250"/>
    <mergeCell ref="D296:D298"/>
    <mergeCell ref="B185:D187"/>
    <mergeCell ref="D275:D277"/>
    <mergeCell ref="H219:H220"/>
    <mergeCell ref="A350:A352"/>
    <mergeCell ref="H408:H410"/>
    <mergeCell ref="H353:H356"/>
    <mergeCell ref="D382:D385"/>
    <mergeCell ref="I353:I356"/>
    <mergeCell ref="B342:B345"/>
    <mergeCell ref="C364:C366"/>
    <mergeCell ref="B370:B373"/>
    <mergeCell ref="B364:B366"/>
    <mergeCell ref="A429:A431"/>
    <mergeCell ref="D432:D434"/>
    <mergeCell ref="C429:C431"/>
    <mergeCell ref="B432:B434"/>
    <mergeCell ref="C350:C352"/>
    <mergeCell ref="H390:H393"/>
    <mergeCell ref="D254:D256"/>
    <mergeCell ref="D293:D295"/>
    <mergeCell ref="H293:H298"/>
    <mergeCell ref="I271:I274"/>
    <mergeCell ref="H330:H333"/>
    <mergeCell ref="A370:A373"/>
    <mergeCell ref="A374:A377"/>
    <mergeCell ref="A357:A360"/>
    <mergeCell ref="D394:D397"/>
    <mergeCell ref="I432:I434"/>
    <mergeCell ref="D420:D422"/>
    <mergeCell ref="D398:D401"/>
    <mergeCell ref="H378:H381"/>
    <mergeCell ref="I378:I381"/>
    <mergeCell ref="I361:I363"/>
    <mergeCell ref="I408:I410"/>
    <mergeCell ref="I370:I373"/>
    <mergeCell ref="J414:J416"/>
    <mergeCell ref="J370:J373"/>
    <mergeCell ref="A491:A494"/>
    <mergeCell ref="B435:B437"/>
    <mergeCell ref="D487:D490"/>
    <mergeCell ref="D483:D486"/>
    <mergeCell ref="D491:D494"/>
    <mergeCell ref="A447:A449"/>
    <mergeCell ref="A468:A470"/>
    <mergeCell ref="D465:D467"/>
    <mergeCell ref="C487:C490"/>
    <mergeCell ref="C471:C473"/>
    <mergeCell ref="B456:B458"/>
    <mergeCell ref="B468:B470"/>
    <mergeCell ref="D468:D470"/>
    <mergeCell ref="J487:J490"/>
    <mergeCell ref="J471:J473"/>
    <mergeCell ref="I483:I486"/>
    <mergeCell ref="H444:H446"/>
    <mergeCell ref="H459:H461"/>
    <mergeCell ref="H438:H440"/>
    <mergeCell ref="H462:H464"/>
    <mergeCell ref="H468:H470"/>
    <mergeCell ref="H450:H452"/>
    <mergeCell ref="I441:I443"/>
    <mergeCell ref="J398:J399"/>
    <mergeCell ref="J408:J410"/>
    <mergeCell ref="C378:C381"/>
    <mergeCell ref="C420:C422"/>
    <mergeCell ref="I453:I455"/>
    <mergeCell ref="J390:J393"/>
    <mergeCell ref="I400:I401"/>
    <mergeCell ref="A435:A437"/>
    <mergeCell ref="C474:C476"/>
    <mergeCell ref="A453:A455"/>
    <mergeCell ref="A462:A464"/>
    <mergeCell ref="A438:A440"/>
    <mergeCell ref="A465:A467"/>
    <mergeCell ref="A456:A458"/>
    <mergeCell ref="A459:A461"/>
    <mergeCell ref="A441:A443"/>
    <mergeCell ref="B447:B449"/>
    <mergeCell ref="C450:C452"/>
    <mergeCell ref="A530:A533"/>
    <mergeCell ref="B513:B515"/>
    <mergeCell ref="A510:A512"/>
    <mergeCell ref="A507:A509"/>
    <mergeCell ref="C435:C437"/>
    <mergeCell ref="A498:A500"/>
    <mergeCell ref="L763:L766"/>
    <mergeCell ref="L755:L758"/>
    <mergeCell ref="D504:D506"/>
    <mergeCell ref="A576:A578"/>
    <mergeCell ref="A526:A529"/>
    <mergeCell ref="A471:A473"/>
    <mergeCell ref="C498:C500"/>
    <mergeCell ref="B465:B467"/>
    <mergeCell ref="B526:B529"/>
    <mergeCell ref="A501:A503"/>
    <mergeCell ref="B471:B473"/>
    <mergeCell ref="A483:A486"/>
    <mergeCell ref="B491:B494"/>
    <mergeCell ref="C576:C578"/>
    <mergeCell ref="A540:A542"/>
    <mergeCell ref="C543:C545"/>
    <mergeCell ref="C483:C486"/>
    <mergeCell ref="A487:A490"/>
    <mergeCell ref="B570:B572"/>
    <mergeCell ref="C540:C542"/>
    <mergeCell ref="D540:D542"/>
    <mergeCell ref="B498:B500"/>
    <mergeCell ref="C465:C467"/>
    <mergeCell ref="A513:A515"/>
    <mergeCell ref="C564:C566"/>
    <mergeCell ref="A555:A557"/>
    <mergeCell ref="A564:A566"/>
    <mergeCell ref="B479:D482"/>
    <mergeCell ref="A552:A554"/>
    <mergeCell ref="A479:A482"/>
    <mergeCell ref="D570:D572"/>
    <mergeCell ref="D561:D563"/>
    <mergeCell ref="C621:C624"/>
    <mergeCell ref="B621:B624"/>
    <mergeCell ref="B625:B628"/>
    <mergeCell ref="H612:H614"/>
    <mergeCell ref="J561:J563"/>
    <mergeCell ref="J573:J575"/>
    <mergeCell ref="H625:H632"/>
    <mergeCell ref="L570:L572"/>
    <mergeCell ref="K591:K593"/>
    <mergeCell ref="L603:L605"/>
    <mergeCell ref="K597:K599"/>
    <mergeCell ref="L606:L608"/>
    <mergeCell ref="H606:H608"/>
    <mergeCell ref="A561:A563"/>
    <mergeCell ref="B564:B566"/>
    <mergeCell ref="B591:B593"/>
    <mergeCell ref="C591:C593"/>
    <mergeCell ref="D591:D593"/>
    <mergeCell ref="L573:L575"/>
    <mergeCell ref="H582:H584"/>
    <mergeCell ref="H561:H563"/>
    <mergeCell ref="L579:L581"/>
    <mergeCell ref="H609:H611"/>
    <mergeCell ref="H585:H587"/>
    <mergeCell ref="J570:J572"/>
    <mergeCell ref="H570:H572"/>
    <mergeCell ref="I570:I572"/>
    <mergeCell ref="L588:L590"/>
    <mergeCell ref="C579:C581"/>
    <mergeCell ref="B579:B581"/>
    <mergeCell ref="A597:A599"/>
    <mergeCell ref="B597:B599"/>
    <mergeCell ref="I775:I778"/>
    <mergeCell ref="H594:H596"/>
    <mergeCell ref="C645:C648"/>
    <mergeCell ref="J641:J648"/>
    <mergeCell ref="D661:D664"/>
    <mergeCell ref="H657:H668"/>
    <mergeCell ref="I657:I668"/>
    <mergeCell ref="D653:D656"/>
    <mergeCell ref="I705:I720"/>
    <mergeCell ref="D725:D728"/>
    <mergeCell ref="H721:H728"/>
    <mergeCell ref="D709:D712"/>
    <mergeCell ref="D597:D599"/>
    <mergeCell ref="D629:D632"/>
    <mergeCell ref="H637:H640"/>
    <mergeCell ref="I637:I640"/>
    <mergeCell ref="C649:C652"/>
    <mergeCell ref="C625:C628"/>
    <mergeCell ref="C629:C632"/>
    <mergeCell ref="J625:J632"/>
    <mergeCell ref="J637:J640"/>
    <mergeCell ref="J739:J742"/>
    <mergeCell ref="J721:J728"/>
    <mergeCell ref="J633:J636"/>
    <mergeCell ref="J669:J680"/>
    <mergeCell ref="J685:J688"/>
    <mergeCell ref="H641:H648"/>
    <mergeCell ref="J775:J778"/>
    <mergeCell ref="H617:H620"/>
    <mergeCell ref="I617:I620"/>
    <mergeCell ref="H775:H778"/>
    <mergeCell ref="J597:J599"/>
    <mergeCell ref="A775:B778"/>
    <mergeCell ref="C775:C778"/>
    <mergeCell ref="D775:D778"/>
    <mergeCell ref="D576:D578"/>
    <mergeCell ref="A612:B614"/>
    <mergeCell ref="C612:C614"/>
    <mergeCell ref="D612:D614"/>
    <mergeCell ref="B600:B602"/>
    <mergeCell ref="C600:C602"/>
    <mergeCell ref="A609:A611"/>
    <mergeCell ref="B609:B611"/>
    <mergeCell ref="A585:A587"/>
    <mergeCell ref="A603:A605"/>
    <mergeCell ref="B637:B640"/>
    <mergeCell ref="C637:C640"/>
    <mergeCell ref="D637:D640"/>
    <mergeCell ref="A606:A608"/>
    <mergeCell ref="C661:C664"/>
    <mergeCell ref="D582:D584"/>
    <mergeCell ref="D579:D581"/>
    <mergeCell ref="A653:A656"/>
    <mergeCell ref="D649:D652"/>
    <mergeCell ref="C657:C660"/>
    <mergeCell ref="D657:D660"/>
    <mergeCell ref="B629:B632"/>
    <mergeCell ref="A579:A581"/>
    <mergeCell ref="A657:A660"/>
    <mergeCell ref="D625:D628"/>
    <mergeCell ref="D721:D724"/>
    <mergeCell ref="D600:D602"/>
    <mergeCell ref="A600:A602"/>
    <mergeCell ref="A615:L615"/>
    <mergeCell ref="A633:A636"/>
    <mergeCell ref="A588:A590"/>
    <mergeCell ref="A330:A333"/>
    <mergeCell ref="A299:A302"/>
    <mergeCell ref="A306:A309"/>
    <mergeCell ref="B323:B325"/>
    <mergeCell ref="A320:A322"/>
    <mergeCell ref="B320:B322"/>
    <mergeCell ref="A323:A325"/>
    <mergeCell ref="A378:A381"/>
    <mergeCell ref="A386:A389"/>
    <mergeCell ref="B411:B413"/>
    <mergeCell ref="A423:A425"/>
    <mergeCell ref="A417:A419"/>
    <mergeCell ref="C303:C305"/>
    <mergeCell ref="C411:C413"/>
    <mergeCell ref="A310:A313"/>
    <mergeCell ref="C326:C329"/>
    <mergeCell ref="B350:B352"/>
    <mergeCell ref="C334:C337"/>
    <mergeCell ref="C414:C416"/>
    <mergeCell ref="C323:C325"/>
    <mergeCell ref="B317:B319"/>
    <mergeCell ref="C317:C319"/>
    <mergeCell ref="C320:C322"/>
    <mergeCell ref="A317:A319"/>
    <mergeCell ref="A414:A416"/>
    <mergeCell ref="A334:A337"/>
    <mergeCell ref="B314:B316"/>
    <mergeCell ref="A402:B405"/>
    <mergeCell ref="A390:A393"/>
    <mergeCell ref="A616:L616"/>
    <mergeCell ref="A394:A397"/>
    <mergeCell ref="B423:B425"/>
    <mergeCell ref="L89:L92"/>
    <mergeCell ref="B116:B118"/>
    <mergeCell ref="C143:C145"/>
    <mergeCell ref="D125:D127"/>
    <mergeCell ref="B122:B124"/>
    <mergeCell ref="A93:A96"/>
    <mergeCell ref="D122:D124"/>
    <mergeCell ref="B93:B96"/>
    <mergeCell ref="B125:B127"/>
    <mergeCell ref="C93:C96"/>
    <mergeCell ref="D93:D96"/>
    <mergeCell ref="A104:A106"/>
    <mergeCell ref="A119:A121"/>
    <mergeCell ref="C104:C106"/>
    <mergeCell ref="A101:A103"/>
    <mergeCell ref="A116:A118"/>
    <mergeCell ref="D119:D121"/>
    <mergeCell ref="D107:D109"/>
    <mergeCell ref="C116:C118"/>
    <mergeCell ref="B107:B109"/>
    <mergeCell ref="C125:C127"/>
    <mergeCell ref="C119:C121"/>
    <mergeCell ref="A131:A133"/>
    <mergeCell ref="A107:A109"/>
    <mergeCell ref="C97:C100"/>
    <mergeCell ref="B137:B139"/>
    <mergeCell ref="B131:B133"/>
    <mergeCell ref="D116:D118"/>
    <mergeCell ref="B119:B121"/>
    <mergeCell ref="J361:J363"/>
    <mergeCell ref="B128:D130"/>
    <mergeCell ref="A77:A80"/>
    <mergeCell ref="B85:B88"/>
    <mergeCell ref="A18:L18"/>
    <mergeCell ref="A19:L19"/>
    <mergeCell ref="A146:A148"/>
    <mergeCell ref="A134:A136"/>
    <mergeCell ref="A122:A124"/>
    <mergeCell ref="C122:C124"/>
    <mergeCell ref="C110:C112"/>
    <mergeCell ref="B101:D103"/>
    <mergeCell ref="C155:C157"/>
    <mergeCell ref="C152:C154"/>
    <mergeCell ref="L101:L103"/>
    <mergeCell ref="K97:K100"/>
    <mergeCell ref="K93:K96"/>
    <mergeCell ref="L93:L96"/>
    <mergeCell ref="L81:L84"/>
    <mergeCell ref="K73:K76"/>
    <mergeCell ref="L73:L76"/>
    <mergeCell ref="K89:K92"/>
    <mergeCell ref="L107:L109"/>
    <mergeCell ref="I152:I154"/>
    <mergeCell ref="D89:D92"/>
    <mergeCell ref="C81:C84"/>
    <mergeCell ref="D81:D84"/>
    <mergeCell ref="A89:A92"/>
    <mergeCell ref="B89:B92"/>
    <mergeCell ref="C89:C92"/>
    <mergeCell ref="A110:A112"/>
    <mergeCell ref="L140:L142"/>
    <mergeCell ref="J131:J133"/>
    <mergeCell ref="B110:B112"/>
    <mergeCell ref="A97:A100"/>
    <mergeCell ref="H116:H118"/>
    <mergeCell ref="A69:A72"/>
    <mergeCell ref="I81:I84"/>
    <mergeCell ref="I73:I76"/>
    <mergeCell ref="B104:B106"/>
    <mergeCell ref="I89:I92"/>
    <mergeCell ref="H101:H103"/>
    <mergeCell ref="D97:D100"/>
    <mergeCell ref="L61:L64"/>
    <mergeCell ref="L69:L72"/>
    <mergeCell ref="B97:B100"/>
    <mergeCell ref="L85:L88"/>
    <mergeCell ref="L97:L100"/>
    <mergeCell ref="D34:D36"/>
    <mergeCell ref="A46:A48"/>
    <mergeCell ref="I93:I96"/>
    <mergeCell ref="I85:I88"/>
    <mergeCell ref="B57:B60"/>
    <mergeCell ref="B77:B80"/>
    <mergeCell ref="C61:C64"/>
    <mergeCell ref="B53:B56"/>
    <mergeCell ref="D77:D80"/>
    <mergeCell ref="I65:I68"/>
    <mergeCell ref="J65:J68"/>
    <mergeCell ref="H73:H76"/>
    <mergeCell ref="J57:J60"/>
    <mergeCell ref="J89:J92"/>
    <mergeCell ref="C65:C68"/>
    <mergeCell ref="D110:D112"/>
    <mergeCell ref="B113:D115"/>
    <mergeCell ref="K1:L1"/>
    <mergeCell ref="K2:L2"/>
    <mergeCell ref="A5:L5"/>
    <mergeCell ref="A6:L6"/>
    <mergeCell ref="C12:D12"/>
    <mergeCell ref="D40:D42"/>
    <mergeCell ref="A4:L4"/>
    <mergeCell ref="L20:L23"/>
    <mergeCell ref="K46:K48"/>
    <mergeCell ref="D13:D15"/>
    <mergeCell ref="B43:B45"/>
    <mergeCell ref="C53:C56"/>
    <mergeCell ref="D53:D56"/>
    <mergeCell ref="J14:J15"/>
    <mergeCell ref="I20:I23"/>
    <mergeCell ref="H20:H23"/>
    <mergeCell ref="A61:A64"/>
    <mergeCell ref="D24:D27"/>
    <mergeCell ref="D61:D64"/>
    <mergeCell ref="D57:D60"/>
    <mergeCell ref="B46:B48"/>
    <mergeCell ref="I57:I60"/>
    <mergeCell ref="C13:C15"/>
    <mergeCell ref="K24:K27"/>
    <mergeCell ref="K14:L14"/>
    <mergeCell ref="I34:I42"/>
    <mergeCell ref="B24:B27"/>
    <mergeCell ref="C57:C60"/>
    <mergeCell ref="A57:A60"/>
    <mergeCell ref="B31:B33"/>
    <mergeCell ref="A40:A42"/>
    <mergeCell ref="E12:E15"/>
    <mergeCell ref="F12:G12"/>
    <mergeCell ref="F13:F15"/>
    <mergeCell ref="G13:G15"/>
    <mergeCell ref="K81:K84"/>
    <mergeCell ref="B61:B64"/>
    <mergeCell ref="J73:J76"/>
    <mergeCell ref="J85:J88"/>
    <mergeCell ref="A81:A84"/>
    <mergeCell ref="B81:B84"/>
    <mergeCell ref="A85:A88"/>
    <mergeCell ref="D65:D68"/>
    <mergeCell ref="D69:D72"/>
    <mergeCell ref="B69:B72"/>
    <mergeCell ref="A65:A68"/>
    <mergeCell ref="J61:J64"/>
    <mergeCell ref="B65:B68"/>
    <mergeCell ref="H11:L11"/>
    <mergeCell ref="H12:H15"/>
    <mergeCell ref="I12:I15"/>
    <mergeCell ref="J12:L13"/>
    <mergeCell ref="A17:L17"/>
    <mergeCell ref="C85:C88"/>
    <mergeCell ref="D85:D88"/>
    <mergeCell ref="C73:C76"/>
    <mergeCell ref="B73:B76"/>
    <mergeCell ref="H61:H64"/>
    <mergeCell ref="H85:H88"/>
    <mergeCell ref="A43:A45"/>
    <mergeCell ref="J49:J56"/>
    <mergeCell ref="C24:C27"/>
    <mergeCell ref="A49:A52"/>
    <mergeCell ref="B49:B52"/>
    <mergeCell ref="C28:C30"/>
    <mergeCell ref="D28:D30"/>
    <mergeCell ref="A28:A30"/>
    <mergeCell ref="H34:H42"/>
    <mergeCell ref="B40:B42"/>
    <mergeCell ref="I49:I56"/>
    <mergeCell ref="A53:A56"/>
    <mergeCell ref="A73:A76"/>
    <mergeCell ref="A20:A23"/>
    <mergeCell ref="A24:A27"/>
    <mergeCell ref="A31:A33"/>
    <mergeCell ref="H89:H92"/>
    <mergeCell ref="I69:I72"/>
    <mergeCell ref="H43:H45"/>
    <mergeCell ref="H46:H48"/>
    <mergeCell ref="H31:H33"/>
    <mergeCell ref="J28:J30"/>
    <mergeCell ref="C69:C72"/>
    <mergeCell ref="C40:C42"/>
    <mergeCell ref="J34:J42"/>
    <mergeCell ref="J46:J48"/>
    <mergeCell ref="J69:J72"/>
    <mergeCell ref="H69:H72"/>
    <mergeCell ref="H28:H30"/>
    <mergeCell ref="B34:B36"/>
    <mergeCell ref="B28:B30"/>
    <mergeCell ref="C31:C33"/>
    <mergeCell ref="D46:D48"/>
    <mergeCell ref="D49:D52"/>
    <mergeCell ref="C49:C52"/>
    <mergeCell ref="H81:H84"/>
    <mergeCell ref="H65:H68"/>
    <mergeCell ref="H479:H482"/>
    <mergeCell ref="H474:H476"/>
    <mergeCell ref="I487:I490"/>
    <mergeCell ref="H487:H490"/>
    <mergeCell ref="J495:J497"/>
    <mergeCell ref="H597:H599"/>
    <mergeCell ref="J564:J566"/>
    <mergeCell ref="J567:J569"/>
    <mergeCell ref="J594:J596"/>
    <mergeCell ref="I582:I584"/>
    <mergeCell ref="B140:D142"/>
    <mergeCell ref="C370:C373"/>
    <mergeCell ref="B357:B360"/>
    <mergeCell ref="C361:C363"/>
    <mergeCell ref="D320:D322"/>
    <mergeCell ref="D326:D329"/>
    <mergeCell ref="D342:D345"/>
    <mergeCell ref="D402:D405"/>
    <mergeCell ref="B507:B509"/>
    <mergeCell ref="B504:B506"/>
    <mergeCell ref="C444:C446"/>
    <mergeCell ref="C447:C449"/>
    <mergeCell ref="B483:B486"/>
    <mergeCell ref="B537:B539"/>
    <mergeCell ref="C534:C536"/>
    <mergeCell ref="J588:J590"/>
    <mergeCell ref="D498:D500"/>
    <mergeCell ref="C367:C369"/>
    <mergeCell ref="C588:C590"/>
    <mergeCell ref="C382:C385"/>
    <mergeCell ref="D513:D515"/>
    <mergeCell ref="C507:C509"/>
    <mergeCell ref="I594:I596"/>
    <mergeCell ref="I97:I100"/>
    <mergeCell ref="J97:J100"/>
    <mergeCell ref="D137:D139"/>
    <mergeCell ref="D131:D133"/>
    <mergeCell ref="D143:D145"/>
    <mergeCell ref="D474:D476"/>
    <mergeCell ref="D459:D461"/>
    <mergeCell ref="D447:D449"/>
    <mergeCell ref="D471:D473"/>
    <mergeCell ref="D414:D416"/>
    <mergeCell ref="H374:H377"/>
    <mergeCell ref="J101:J103"/>
    <mergeCell ref="I110:I112"/>
    <mergeCell ref="H97:H100"/>
    <mergeCell ref="H107:H109"/>
    <mergeCell ref="B495:D497"/>
    <mergeCell ref="C491:C494"/>
    <mergeCell ref="B487:B490"/>
    <mergeCell ref="C453:C455"/>
    <mergeCell ref="D453:D455"/>
    <mergeCell ref="D435:D437"/>
    <mergeCell ref="C423:C425"/>
    <mergeCell ref="C459:C461"/>
    <mergeCell ref="D501:D503"/>
    <mergeCell ref="J251:J253"/>
    <mergeCell ref="J134:J136"/>
    <mergeCell ref="J128:J130"/>
    <mergeCell ref="J582:J584"/>
    <mergeCell ref="J185:J187"/>
    <mergeCell ref="I188:I190"/>
    <mergeCell ref="I182:I184"/>
    <mergeCell ref="J93:J96"/>
    <mergeCell ref="H621:H624"/>
    <mergeCell ref="J606:J608"/>
    <mergeCell ref="J612:J614"/>
    <mergeCell ref="I606:I608"/>
    <mergeCell ref="J621:J624"/>
    <mergeCell ref="I621:I624"/>
    <mergeCell ref="J507:J509"/>
    <mergeCell ref="J498:J500"/>
    <mergeCell ref="D248:D250"/>
    <mergeCell ref="I374:I377"/>
    <mergeCell ref="I394:I397"/>
    <mergeCell ref="I390:I393"/>
    <mergeCell ref="I357:I360"/>
    <mergeCell ref="I417:I419"/>
    <mergeCell ref="J417:J419"/>
    <mergeCell ref="I342:I349"/>
    <mergeCell ref="D417:D419"/>
    <mergeCell ref="J400:J401"/>
    <mergeCell ref="I585:I587"/>
    <mergeCell ref="I576:I578"/>
    <mergeCell ref="J576:J578"/>
    <mergeCell ref="I597:I599"/>
    <mergeCell ref="I609:I611"/>
    <mergeCell ref="I579:I581"/>
    <mergeCell ref="I588:I590"/>
    <mergeCell ref="J609:J611"/>
    <mergeCell ref="J603:J605"/>
    <mergeCell ref="I612:I614"/>
    <mergeCell ref="H394:H397"/>
    <mergeCell ref="I600:I602"/>
    <mergeCell ref="J600:J602"/>
    <mergeCell ref="D585:D587"/>
    <mergeCell ref="C585:C587"/>
    <mergeCell ref="C582:C584"/>
    <mergeCell ref="C561:C563"/>
    <mergeCell ref="I567:I569"/>
    <mergeCell ref="I561:I563"/>
    <mergeCell ref="I573:I575"/>
    <mergeCell ref="A558:A560"/>
    <mergeCell ref="B543:B545"/>
    <mergeCell ref="C558:C560"/>
    <mergeCell ref="B576:B578"/>
    <mergeCell ref="H649:H652"/>
    <mergeCell ref="H603:H605"/>
    <mergeCell ref="J122:J127"/>
    <mergeCell ref="J191:J193"/>
    <mergeCell ref="H579:H581"/>
    <mergeCell ref="I546:I549"/>
    <mergeCell ref="D558:D560"/>
    <mergeCell ref="D555:D557"/>
    <mergeCell ref="C526:C529"/>
    <mergeCell ref="C513:C515"/>
    <mergeCell ref="C510:C512"/>
    <mergeCell ref="C546:C549"/>
    <mergeCell ref="D519:D521"/>
    <mergeCell ref="D510:D512"/>
    <mergeCell ref="D516:D518"/>
    <mergeCell ref="D573:D575"/>
    <mergeCell ref="D530:D533"/>
    <mergeCell ref="C530:C533"/>
    <mergeCell ref="C519:C521"/>
    <mergeCell ref="A537:A539"/>
    <mergeCell ref="D537:D539"/>
    <mergeCell ref="K585:K587"/>
    <mergeCell ref="K432:K434"/>
    <mergeCell ref="K516:K518"/>
    <mergeCell ref="J146:J151"/>
    <mergeCell ref="L191:L193"/>
    <mergeCell ref="L122:L127"/>
    <mergeCell ref="L128:L130"/>
    <mergeCell ref="K414:K416"/>
    <mergeCell ref="L281:L284"/>
    <mergeCell ref="K444:K446"/>
    <mergeCell ref="J426:J428"/>
    <mergeCell ref="J411:J413"/>
    <mergeCell ref="K426:K428"/>
    <mergeCell ref="L534:L539"/>
    <mergeCell ref="K561:K563"/>
    <mergeCell ref="K483:K486"/>
    <mergeCell ref="L637:L640"/>
    <mergeCell ref="L459:L461"/>
    <mergeCell ref="L471:L473"/>
    <mergeCell ref="K576:K578"/>
    <mergeCell ref="L561:L563"/>
    <mergeCell ref="K456:K458"/>
    <mergeCell ref="K453:K455"/>
    <mergeCell ref="J585:J587"/>
    <mergeCell ref="K450:K452"/>
    <mergeCell ref="L543:L545"/>
    <mergeCell ref="K555:K557"/>
    <mergeCell ref="J513:J515"/>
    <mergeCell ref="J504:J506"/>
    <mergeCell ref="J382:J385"/>
    <mergeCell ref="J323:J325"/>
    <mergeCell ref="J326:J329"/>
    <mergeCell ref="L775:L778"/>
    <mergeCell ref="K573:K575"/>
    <mergeCell ref="L649:L652"/>
    <mergeCell ref="L681:L684"/>
    <mergeCell ref="K603:K605"/>
    <mergeCell ref="K522:K525"/>
    <mergeCell ref="K530:K533"/>
    <mergeCell ref="L530:L533"/>
    <mergeCell ref="K669:K680"/>
    <mergeCell ref="L669:L680"/>
    <mergeCell ref="L633:L636"/>
    <mergeCell ref="K775:K778"/>
    <mergeCell ref="K600:K602"/>
    <mergeCell ref="K582:K584"/>
    <mergeCell ref="L653:L656"/>
    <mergeCell ref="L609:L611"/>
    <mergeCell ref="K567:K569"/>
    <mergeCell ref="L729:L732"/>
    <mergeCell ref="L743:L746"/>
    <mergeCell ref="L697:L700"/>
    <mergeCell ref="L600:L602"/>
    <mergeCell ref="L597:L599"/>
    <mergeCell ref="K721:K728"/>
    <mergeCell ref="L705:L720"/>
    <mergeCell ref="K763:K766"/>
    <mergeCell ref="K579:K581"/>
    <mergeCell ref="L771:L774"/>
    <mergeCell ref="K570:K572"/>
    <mergeCell ref="K558:K560"/>
    <mergeCell ref="K685:K688"/>
    <mergeCell ref="L685:L688"/>
    <mergeCell ref="K657:K668"/>
    <mergeCell ref="C570:C572"/>
    <mergeCell ref="J543:J545"/>
    <mergeCell ref="H546:H549"/>
    <mergeCell ref="H564:H566"/>
    <mergeCell ref="H558:H560"/>
    <mergeCell ref="H510:H512"/>
    <mergeCell ref="H522:H525"/>
    <mergeCell ref="I522:I525"/>
    <mergeCell ref="H552:H554"/>
    <mergeCell ref="H534:H539"/>
    <mergeCell ref="H573:H575"/>
    <mergeCell ref="A551:L551"/>
    <mergeCell ref="B552:D554"/>
    <mergeCell ref="B567:D569"/>
    <mergeCell ref="I555:I557"/>
    <mergeCell ref="H543:H545"/>
    <mergeCell ref="J516:J518"/>
    <mergeCell ref="J530:J533"/>
    <mergeCell ref="J546:J549"/>
    <mergeCell ref="H526:H529"/>
    <mergeCell ref="D534:D536"/>
    <mergeCell ref="I558:I560"/>
    <mergeCell ref="H513:H515"/>
    <mergeCell ref="B522:D525"/>
    <mergeCell ref="A550:L550"/>
    <mergeCell ref="D543:D545"/>
    <mergeCell ref="I534:I539"/>
    <mergeCell ref="J519:J521"/>
    <mergeCell ref="K543:K545"/>
    <mergeCell ref="H567:H569"/>
    <mergeCell ref="D564:D566"/>
    <mergeCell ref="D546:D549"/>
    <mergeCell ref="H540:H542"/>
    <mergeCell ref="H555:H557"/>
    <mergeCell ref="I491:I494"/>
    <mergeCell ref="H516:H518"/>
    <mergeCell ref="K507:K509"/>
    <mergeCell ref="K504:K506"/>
    <mergeCell ref="B519:B521"/>
    <mergeCell ref="J522:J525"/>
    <mergeCell ref="B558:B560"/>
    <mergeCell ref="A504:A506"/>
    <mergeCell ref="A522:A525"/>
    <mergeCell ref="A516:A518"/>
    <mergeCell ref="B516:B518"/>
    <mergeCell ref="B510:B512"/>
    <mergeCell ref="A519:A521"/>
    <mergeCell ref="A546:B549"/>
    <mergeCell ref="A543:A545"/>
    <mergeCell ref="J558:J560"/>
    <mergeCell ref="C504:C506"/>
    <mergeCell ref="H495:H497"/>
    <mergeCell ref="I495:I497"/>
    <mergeCell ref="I504:I506"/>
    <mergeCell ref="C537:C539"/>
    <mergeCell ref="C516:C518"/>
    <mergeCell ref="D526:D529"/>
    <mergeCell ref="B501:B503"/>
    <mergeCell ref="C501:C503"/>
    <mergeCell ref="A495:A497"/>
    <mergeCell ref="A408:A410"/>
    <mergeCell ref="A444:A446"/>
    <mergeCell ref="A450:A452"/>
    <mergeCell ref="C468:C470"/>
    <mergeCell ref="H382:H385"/>
    <mergeCell ref="H491:H494"/>
    <mergeCell ref="I530:I533"/>
    <mergeCell ref="I507:I509"/>
    <mergeCell ref="I526:I529"/>
    <mergeCell ref="I564:I566"/>
    <mergeCell ref="H504:H506"/>
    <mergeCell ref="H507:H509"/>
    <mergeCell ref="H501:H503"/>
    <mergeCell ref="I501:I503"/>
    <mergeCell ref="J526:J529"/>
    <mergeCell ref="I543:I545"/>
    <mergeCell ref="I540:I542"/>
    <mergeCell ref="J540:J542"/>
    <mergeCell ref="H519:H521"/>
    <mergeCell ref="I513:I515"/>
    <mergeCell ref="J501:J503"/>
    <mergeCell ref="H498:H500"/>
    <mergeCell ref="I516:I518"/>
    <mergeCell ref="I519:I521"/>
    <mergeCell ref="I510:I512"/>
    <mergeCell ref="J510:J512"/>
    <mergeCell ref="J534:J539"/>
    <mergeCell ref="I498:I500"/>
    <mergeCell ref="I552:I554"/>
    <mergeCell ref="J552:J554"/>
    <mergeCell ref="J555:J557"/>
    <mergeCell ref="H530:H533"/>
    <mergeCell ref="A346:A349"/>
    <mergeCell ref="B346:B349"/>
    <mergeCell ref="C346:C349"/>
    <mergeCell ref="D346:D349"/>
    <mergeCell ref="H342:H349"/>
    <mergeCell ref="I382:I385"/>
    <mergeCell ref="I471:I473"/>
    <mergeCell ref="H414:H416"/>
    <mergeCell ref="J465:J467"/>
    <mergeCell ref="J462:J464"/>
    <mergeCell ref="I462:I464"/>
    <mergeCell ref="J438:J440"/>
    <mergeCell ref="H465:H467"/>
    <mergeCell ref="H423:H425"/>
    <mergeCell ref="I479:I482"/>
    <mergeCell ref="H483:H486"/>
    <mergeCell ref="I423:I425"/>
    <mergeCell ref="I429:I431"/>
    <mergeCell ref="H426:H428"/>
    <mergeCell ref="J479:J482"/>
    <mergeCell ref="J468:J470"/>
    <mergeCell ref="J453:J455"/>
    <mergeCell ref="A477:L477"/>
    <mergeCell ref="A478:L478"/>
    <mergeCell ref="J483:J486"/>
    <mergeCell ref="I459:I461"/>
    <mergeCell ref="J444:J446"/>
    <mergeCell ref="J456:J458"/>
    <mergeCell ref="I426:I428"/>
    <mergeCell ref="K447:K449"/>
    <mergeCell ref="L447:L449"/>
    <mergeCell ref="A432:A434"/>
    <mergeCell ref="D456:D458"/>
    <mergeCell ref="H471:H473"/>
    <mergeCell ref="H370:H373"/>
    <mergeCell ref="D350:D352"/>
    <mergeCell ref="H429:H431"/>
    <mergeCell ref="D367:D369"/>
    <mergeCell ref="C338:C341"/>
    <mergeCell ref="B334:B337"/>
    <mergeCell ref="C342:C345"/>
    <mergeCell ref="I350:I352"/>
    <mergeCell ref="D338:D341"/>
    <mergeCell ref="C357:C360"/>
    <mergeCell ref="B361:B363"/>
    <mergeCell ref="I474:I476"/>
    <mergeCell ref="J450:J452"/>
    <mergeCell ref="J338:J341"/>
    <mergeCell ref="I334:I337"/>
    <mergeCell ref="H334:H337"/>
    <mergeCell ref="J447:J449"/>
    <mergeCell ref="C386:C389"/>
    <mergeCell ref="D386:D389"/>
    <mergeCell ref="H386:H389"/>
    <mergeCell ref="D364:D366"/>
    <mergeCell ref="D441:D443"/>
    <mergeCell ref="D450:D452"/>
    <mergeCell ref="D444:D446"/>
    <mergeCell ref="H402:H405"/>
    <mergeCell ref="H417:H419"/>
    <mergeCell ref="H411:H413"/>
    <mergeCell ref="A474:B476"/>
    <mergeCell ref="B453:B455"/>
    <mergeCell ref="B414:B416"/>
    <mergeCell ref="B296:B298"/>
    <mergeCell ref="C296:C298"/>
    <mergeCell ref="B293:B295"/>
    <mergeCell ref="D299:D302"/>
    <mergeCell ref="D303:D305"/>
    <mergeCell ref="D357:D360"/>
    <mergeCell ref="H350:H352"/>
    <mergeCell ref="I338:I341"/>
    <mergeCell ref="H338:H341"/>
    <mergeCell ref="I444:I446"/>
    <mergeCell ref="H398:H399"/>
    <mergeCell ref="H447:H449"/>
    <mergeCell ref="I447:I449"/>
    <mergeCell ref="I438:I440"/>
    <mergeCell ref="I414:I416"/>
    <mergeCell ref="H441:H443"/>
    <mergeCell ref="H432:H434"/>
    <mergeCell ref="H420:H422"/>
    <mergeCell ref="D411:D413"/>
    <mergeCell ref="I386:I389"/>
    <mergeCell ref="I402:I405"/>
    <mergeCell ref="D378:D381"/>
    <mergeCell ref="I398:I399"/>
    <mergeCell ref="H182:H184"/>
    <mergeCell ref="A167:A169"/>
    <mergeCell ref="B191:B193"/>
    <mergeCell ref="B176:B178"/>
    <mergeCell ref="H179:H181"/>
    <mergeCell ref="I191:I193"/>
    <mergeCell ref="B338:B341"/>
    <mergeCell ref="A411:A413"/>
    <mergeCell ref="A426:A428"/>
    <mergeCell ref="B429:B431"/>
    <mergeCell ref="B326:B329"/>
    <mergeCell ref="H310:H313"/>
    <mergeCell ref="D285:D288"/>
    <mergeCell ref="I293:I298"/>
    <mergeCell ref="J293:J298"/>
    <mergeCell ref="I314:I316"/>
    <mergeCell ref="D271:D274"/>
    <mergeCell ref="H319:H322"/>
    <mergeCell ref="I319:I322"/>
    <mergeCell ref="D314:D316"/>
    <mergeCell ref="I310:I313"/>
    <mergeCell ref="D323:D325"/>
    <mergeCell ref="B289:B292"/>
    <mergeCell ref="B285:B288"/>
    <mergeCell ref="B299:B302"/>
    <mergeCell ref="C299:C302"/>
    <mergeCell ref="J299:J302"/>
    <mergeCell ref="C285:C288"/>
    <mergeCell ref="I299:I302"/>
    <mergeCell ref="C314:C316"/>
    <mergeCell ref="B310:B313"/>
    <mergeCell ref="C289:C292"/>
    <mergeCell ref="I281:I284"/>
    <mergeCell ref="A296:A298"/>
    <mergeCell ref="J221:J224"/>
    <mergeCell ref="H217:H218"/>
    <mergeCell ref="I217:I218"/>
    <mergeCell ref="I201:I204"/>
    <mergeCell ref="J176:J178"/>
    <mergeCell ref="J194:J196"/>
    <mergeCell ref="J170:J172"/>
    <mergeCell ref="K128:K130"/>
    <mergeCell ref="K155:K157"/>
    <mergeCell ref="C137:C139"/>
    <mergeCell ref="B134:B136"/>
    <mergeCell ref="D134:D136"/>
    <mergeCell ref="C134:C136"/>
    <mergeCell ref="C131:C133"/>
    <mergeCell ref="H161:H163"/>
    <mergeCell ref="K143:K145"/>
    <mergeCell ref="J137:J139"/>
    <mergeCell ref="K137:K139"/>
    <mergeCell ref="K201:K204"/>
    <mergeCell ref="K209:K212"/>
    <mergeCell ref="I155:I157"/>
    <mergeCell ref="J155:J157"/>
    <mergeCell ref="J143:J145"/>
    <mergeCell ref="K176:K178"/>
    <mergeCell ref="K164:K166"/>
    <mergeCell ref="K188:K190"/>
    <mergeCell ref="D167:D169"/>
    <mergeCell ref="B164:B166"/>
    <mergeCell ref="A197:A200"/>
    <mergeCell ref="C233:C236"/>
    <mergeCell ref="H128:H130"/>
    <mergeCell ref="K170:K172"/>
    <mergeCell ref="K185:K187"/>
    <mergeCell ref="K152:K154"/>
    <mergeCell ref="K182:K184"/>
    <mergeCell ref="J167:J169"/>
    <mergeCell ref="H164:H166"/>
    <mergeCell ref="K173:K175"/>
    <mergeCell ref="B155:B157"/>
    <mergeCell ref="D161:D163"/>
    <mergeCell ref="D257:D259"/>
    <mergeCell ref="B260:B262"/>
    <mergeCell ref="D260:D262"/>
    <mergeCell ref="H263:H266"/>
    <mergeCell ref="A254:A256"/>
    <mergeCell ref="B251:B253"/>
    <mergeCell ref="C242:C244"/>
    <mergeCell ref="C245:C247"/>
    <mergeCell ref="C260:C262"/>
    <mergeCell ref="H239:H241"/>
    <mergeCell ref="J201:J204"/>
    <mergeCell ref="K146:K151"/>
    <mergeCell ref="J161:J163"/>
    <mergeCell ref="K158:K160"/>
    <mergeCell ref="A229:A232"/>
    <mergeCell ref="B229:B232"/>
    <mergeCell ref="I197:I200"/>
    <mergeCell ref="I179:I181"/>
    <mergeCell ref="A239:A241"/>
    <mergeCell ref="A217:A220"/>
    <mergeCell ref="B217:B220"/>
    <mergeCell ref="D233:D236"/>
    <mergeCell ref="D188:D190"/>
    <mergeCell ref="D155:D157"/>
    <mergeCell ref="B188:B190"/>
    <mergeCell ref="A293:A295"/>
    <mergeCell ref="C217:C220"/>
    <mergeCell ref="C271:C274"/>
    <mergeCell ref="A185:A187"/>
    <mergeCell ref="A191:A193"/>
    <mergeCell ref="A275:A277"/>
    <mergeCell ref="A285:A288"/>
    <mergeCell ref="A245:A247"/>
    <mergeCell ref="A271:A274"/>
    <mergeCell ref="C293:C295"/>
    <mergeCell ref="A281:A284"/>
    <mergeCell ref="B213:B216"/>
    <mergeCell ref="C225:C228"/>
    <mergeCell ref="D225:D228"/>
    <mergeCell ref="A188:A190"/>
    <mergeCell ref="C164:C166"/>
    <mergeCell ref="A263:A266"/>
    <mergeCell ref="A289:A292"/>
    <mergeCell ref="D278:D280"/>
    <mergeCell ref="C182:C184"/>
    <mergeCell ref="D182:D184"/>
    <mergeCell ref="C188:C190"/>
    <mergeCell ref="C191:C193"/>
    <mergeCell ref="C161:C163"/>
    <mergeCell ref="B161:B163"/>
    <mergeCell ref="C176:C178"/>
    <mergeCell ref="L134:L136"/>
    <mergeCell ref="L146:L151"/>
    <mergeCell ref="L164:L166"/>
    <mergeCell ref="J152:J154"/>
    <mergeCell ref="B248:B250"/>
    <mergeCell ref="A242:A244"/>
    <mergeCell ref="C248:C250"/>
    <mergeCell ref="K225:K228"/>
    <mergeCell ref="L213:L216"/>
    <mergeCell ref="H251:H253"/>
    <mergeCell ref="A182:A184"/>
    <mergeCell ref="A248:A250"/>
    <mergeCell ref="A225:A228"/>
    <mergeCell ref="H225:H228"/>
    <mergeCell ref="L221:L224"/>
    <mergeCell ref="L185:L187"/>
    <mergeCell ref="I233:I236"/>
    <mergeCell ref="H233:H236"/>
    <mergeCell ref="A176:A178"/>
    <mergeCell ref="H176:H178"/>
    <mergeCell ref="H167:H169"/>
    <mergeCell ref="J197:J200"/>
    <mergeCell ref="A205:A208"/>
    <mergeCell ref="A213:A216"/>
    <mergeCell ref="A155:A157"/>
    <mergeCell ref="A194:A196"/>
    <mergeCell ref="B205:B208"/>
    <mergeCell ref="C205:C208"/>
    <mergeCell ref="D205:D208"/>
    <mergeCell ref="I225:I228"/>
    <mergeCell ref="L158:L160"/>
    <mergeCell ref="K217:K218"/>
    <mergeCell ref="B782:E782"/>
    <mergeCell ref="F782:G782"/>
    <mergeCell ref="B786:E786"/>
    <mergeCell ref="F786:G786"/>
    <mergeCell ref="B221:D224"/>
    <mergeCell ref="A237:L237"/>
    <mergeCell ref="A238:L238"/>
    <mergeCell ref="B239:D241"/>
    <mergeCell ref="B263:D266"/>
    <mergeCell ref="B281:D284"/>
    <mergeCell ref="B306:D309"/>
    <mergeCell ref="B330:D333"/>
    <mergeCell ref="B353:D356"/>
    <mergeCell ref="B374:D377"/>
    <mergeCell ref="B390:D393"/>
    <mergeCell ref="A406:L406"/>
    <mergeCell ref="A407:L407"/>
    <mergeCell ref="B408:D410"/>
    <mergeCell ref="B426:D428"/>
    <mergeCell ref="B438:D440"/>
    <mergeCell ref="B462:D464"/>
    <mergeCell ref="A257:A259"/>
    <mergeCell ref="C254:C256"/>
    <mergeCell ref="C275:C277"/>
    <mergeCell ref="A278:A280"/>
    <mergeCell ref="A221:A224"/>
    <mergeCell ref="C251:C253"/>
    <mergeCell ref="D242:D244"/>
    <mergeCell ref="I229:I232"/>
    <mergeCell ref="A260:A262"/>
    <mergeCell ref="A267:A270"/>
    <mergeCell ref="H281:H284"/>
  </mergeCells>
  <phoneticPr fontId="0" type="noConversion"/>
  <pageMargins left="0.6692913385826772" right="0.31496062992125984" top="0.31496062992125984" bottom="0.19685039370078741" header="0.31496062992125984" footer="0.15748031496062992"/>
  <pageSetup paperSize="9" scale="41" fitToHeight="0" orientation="portrait" r:id="rId1"/>
  <rowBreaks count="17" manualBreakCount="17">
    <brk id="47" max="11" man="1"/>
    <brk id="77" max="11" man="1"/>
    <brk id="139" max="11" man="1"/>
    <brk id="178" max="11" man="1"/>
    <brk id="218" max="11" man="1"/>
    <brk id="259" max="11" man="1"/>
    <brk id="300" max="11" man="1"/>
    <brk id="341" max="11" man="1"/>
    <brk id="383" max="11" man="1"/>
    <brk id="425" max="11" man="1"/>
    <brk id="469" max="11" man="1"/>
    <brk id="511" max="11" man="1"/>
    <brk id="554" max="11" man="1"/>
    <brk id="595" max="11" man="1"/>
    <brk id="636" max="11" man="1"/>
    <brk id="676" max="11" man="1"/>
    <brk id="71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 января 2023 года</vt:lpstr>
      <vt:lpstr>'на 1 января 2023 года'!Область_печати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Стецун Ольга</cp:lastModifiedBy>
  <cp:lastPrinted>2023-06-15T08:57:29Z</cp:lastPrinted>
  <dcterms:created xsi:type="dcterms:W3CDTF">2013-10-07T02:48:36Z</dcterms:created>
  <dcterms:modified xsi:type="dcterms:W3CDTF">2023-06-15T08:57:53Z</dcterms:modified>
</cp:coreProperties>
</file>