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5480" windowHeight="11580" tabRatio="596"/>
  </bookViews>
  <sheets>
    <sheet name="на 1 января 2022 года" sheetId="1" r:id="rId1"/>
  </sheets>
  <definedNames>
    <definedName name="_xlnm.Print_Area" localSheetId="0">'на 1 января 2022 года'!$A$1:$L$722</definedName>
  </definedNames>
  <calcPr calcId="125725"/>
</workbook>
</file>

<file path=xl/calcChain.xml><?xml version="1.0" encoding="utf-8"?>
<calcChain xmlns="http://schemas.openxmlformats.org/spreadsheetml/2006/main">
  <c r="F711" i="1"/>
  <c r="F710"/>
  <c r="F709"/>
  <c r="F708"/>
  <c r="G707"/>
  <c r="G706"/>
  <c r="G705"/>
  <c r="G704"/>
  <c r="F707"/>
  <c r="F706"/>
  <c r="F705"/>
  <c r="F704"/>
  <c r="G695"/>
  <c r="G694"/>
  <c r="G693"/>
  <c r="G692"/>
  <c r="F695"/>
  <c r="F694"/>
  <c r="F693"/>
  <c r="F692"/>
  <c r="G699"/>
  <c r="G698"/>
  <c r="G697"/>
  <c r="G696"/>
  <c r="F699"/>
  <c r="F698"/>
  <c r="F697"/>
  <c r="F696"/>
  <c r="G683"/>
  <c r="G682"/>
  <c r="G681"/>
  <c r="G680"/>
  <c r="F683"/>
  <c r="F682"/>
  <c r="F681"/>
  <c r="F680"/>
  <c r="G687"/>
  <c r="G686"/>
  <c r="G685"/>
  <c r="G684"/>
  <c r="F687"/>
  <c r="F686"/>
  <c r="F685"/>
  <c r="F684"/>
  <c r="G671"/>
  <c r="G670"/>
  <c r="G669"/>
  <c r="G668"/>
  <c r="F671"/>
  <c r="F670"/>
  <c r="F669"/>
  <c r="F668"/>
  <c r="G675"/>
  <c r="G674"/>
  <c r="G673"/>
  <c r="G672"/>
  <c r="F675"/>
  <c r="F674"/>
  <c r="F673"/>
  <c r="F672"/>
  <c r="G665"/>
  <c r="G664"/>
  <c r="G663"/>
  <c r="G662"/>
  <c r="F665"/>
  <c r="F664"/>
  <c r="F663"/>
  <c r="F662"/>
  <c r="G633"/>
  <c r="G632"/>
  <c r="G631"/>
  <c r="G630"/>
  <c r="F633"/>
  <c r="F632"/>
  <c r="F631"/>
  <c r="F630"/>
  <c r="G637"/>
  <c r="G636"/>
  <c r="G635"/>
  <c r="G634"/>
  <c r="F637"/>
  <c r="F636"/>
  <c r="F635"/>
  <c r="F634"/>
  <c r="G617"/>
  <c r="G616"/>
  <c r="G615"/>
  <c r="G614"/>
  <c r="F617"/>
  <c r="F616"/>
  <c r="F615"/>
  <c r="F614"/>
  <c r="G621"/>
  <c r="G620"/>
  <c r="G619"/>
  <c r="G618"/>
  <c r="F621"/>
  <c r="F620"/>
  <c r="F619"/>
  <c r="F618"/>
  <c r="G569"/>
  <c r="G568"/>
  <c r="G567"/>
  <c r="G566"/>
  <c r="F569"/>
  <c r="F568"/>
  <c r="F567"/>
  <c r="F566"/>
  <c r="G573"/>
  <c r="G572"/>
  <c r="G571"/>
  <c r="G570"/>
  <c r="F573"/>
  <c r="F572"/>
  <c r="F571"/>
  <c r="F570"/>
  <c r="G553"/>
  <c r="G552"/>
  <c r="G551"/>
  <c r="G550"/>
  <c r="F553"/>
  <c r="F552"/>
  <c r="F551"/>
  <c r="F550"/>
  <c r="G557"/>
  <c r="G556"/>
  <c r="G555"/>
  <c r="G554"/>
  <c r="F557"/>
  <c r="F556"/>
  <c r="F555"/>
  <c r="F554"/>
  <c r="G547"/>
  <c r="G546"/>
  <c r="G545"/>
  <c r="F547"/>
  <c r="F546"/>
  <c r="F545"/>
  <c r="G529"/>
  <c r="G528"/>
  <c r="G527"/>
  <c r="F529"/>
  <c r="F528"/>
  <c r="F527"/>
  <c r="G532"/>
  <c r="G531"/>
  <c r="G530"/>
  <c r="F532"/>
  <c r="F531"/>
  <c r="F530"/>
  <c r="G508"/>
  <c r="G507"/>
  <c r="G506"/>
  <c r="F508"/>
  <c r="F507"/>
  <c r="F506"/>
  <c r="G511"/>
  <c r="G510"/>
  <c r="G509"/>
  <c r="F511"/>
  <c r="F510"/>
  <c r="F509"/>
  <c r="G496"/>
  <c r="G493" s="1"/>
  <c r="G495"/>
  <c r="G492" s="1"/>
  <c r="F496"/>
  <c r="F493" s="1"/>
  <c r="F495"/>
  <c r="F492" s="1"/>
  <c r="G464"/>
  <c r="G468"/>
  <c r="G467"/>
  <c r="G463" s="1"/>
  <c r="G466"/>
  <c r="G462" s="1"/>
  <c r="F468"/>
  <c r="F464" s="1"/>
  <c r="F467"/>
  <c r="F463" s="1"/>
  <c r="F466"/>
  <c r="F462" s="1"/>
  <c r="G439"/>
  <c r="G436" s="1"/>
  <c r="G438"/>
  <c r="G435" s="1"/>
  <c r="F439"/>
  <c r="F436" s="1"/>
  <c r="F438"/>
  <c r="F435" s="1"/>
  <c r="G419"/>
  <c r="G486" s="1"/>
  <c r="G425"/>
  <c r="G421" s="1"/>
  <c r="G488" s="1"/>
  <c r="G424"/>
  <c r="G420" s="1"/>
  <c r="G487" s="1"/>
  <c r="G423"/>
  <c r="F425"/>
  <c r="F421" s="1"/>
  <c r="F488" s="1"/>
  <c r="F424"/>
  <c r="F420" s="1"/>
  <c r="F423"/>
  <c r="F419" s="1"/>
  <c r="G406"/>
  <c r="G403" s="1"/>
  <c r="G405"/>
  <c r="G402" s="1"/>
  <c r="F406"/>
  <c r="F403" s="1"/>
  <c r="F405"/>
  <c r="F402" s="1"/>
  <c r="G382"/>
  <c r="G379" s="1"/>
  <c r="G381"/>
  <c r="G378" s="1"/>
  <c r="F382"/>
  <c r="F379" s="1"/>
  <c r="F381"/>
  <c r="F378" s="1"/>
  <c r="G370"/>
  <c r="G367" s="1"/>
  <c r="G369"/>
  <c r="G366" s="1"/>
  <c r="F370"/>
  <c r="F367" s="1"/>
  <c r="F369"/>
  <c r="F366" s="1"/>
  <c r="F486" l="1"/>
  <c r="F487"/>
  <c r="G352"/>
  <c r="G349" s="1"/>
  <c r="G415" s="1"/>
  <c r="G351"/>
  <c r="G348" s="1"/>
  <c r="G414" s="1"/>
  <c r="F352"/>
  <c r="F349" s="1"/>
  <c r="F415" s="1"/>
  <c r="F351"/>
  <c r="F348" s="1"/>
  <c r="F414" s="1"/>
  <c r="G328"/>
  <c r="G325" s="1"/>
  <c r="G327"/>
  <c r="G324" s="1"/>
  <c r="F328"/>
  <c r="F325" s="1"/>
  <c r="F327"/>
  <c r="F324" s="1"/>
  <c r="G311"/>
  <c r="G307" s="1"/>
  <c r="G310"/>
  <c r="G306" s="1"/>
  <c r="G309"/>
  <c r="G305" s="1"/>
  <c r="F311"/>
  <c r="F307" s="1"/>
  <c r="F310"/>
  <c r="F306" s="1"/>
  <c r="F309"/>
  <c r="F305" s="1"/>
  <c r="G290"/>
  <c r="G286" s="1"/>
  <c r="G289"/>
  <c r="G285" s="1"/>
  <c r="G288"/>
  <c r="G284" s="1"/>
  <c r="F290"/>
  <c r="F286" s="1"/>
  <c r="F289"/>
  <c r="F285" s="1"/>
  <c r="F288"/>
  <c r="F284" s="1"/>
  <c r="G264"/>
  <c r="G260" s="1"/>
  <c r="G263"/>
  <c r="G259" s="1"/>
  <c r="G262"/>
  <c r="G258" s="1"/>
  <c r="F264"/>
  <c r="F260" s="1"/>
  <c r="F263"/>
  <c r="F259" s="1"/>
  <c r="F262"/>
  <c r="F258" s="1"/>
  <c r="G249"/>
  <c r="G245" s="1"/>
  <c r="G248"/>
  <c r="G244" s="1"/>
  <c r="G247"/>
  <c r="G243" s="1"/>
  <c r="F249"/>
  <c r="F245" s="1"/>
  <c r="F344" s="1"/>
  <c r="F248"/>
  <c r="F244" s="1"/>
  <c r="F247"/>
  <c r="F243" s="1"/>
  <c r="G344" l="1"/>
  <c r="G229"/>
  <c r="G226" s="1"/>
  <c r="G343" s="1"/>
  <c r="G228"/>
  <c r="G225" s="1"/>
  <c r="G342" s="1"/>
  <c r="F229"/>
  <c r="F226" s="1"/>
  <c r="F343" s="1"/>
  <c r="F228"/>
  <c r="F225" s="1"/>
  <c r="F342" s="1"/>
  <c r="G211"/>
  <c r="G208" s="1"/>
  <c r="G210"/>
  <c r="G207" s="1"/>
  <c r="F211"/>
  <c r="F208" s="1"/>
  <c r="F210"/>
  <c r="F207" s="1"/>
  <c r="G199"/>
  <c r="G196" s="1"/>
  <c r="G198"/>
  <c r="G195" s="1"/>
  <c r="F199"/>
  <c r="F196" s="1"/>
  <c r="F198"/>
  <c r="F195" s="1"/>
  <c r="G184"/>
  <c r="G181" s="1"/>
  <c r="G183"/>
  <c r="G180" s="1"/>
  <c r="F184"/>
  <c r="F181" s="1"/>
  <c r="F183"/>
  <c r="F180" s="1"/>
  <c r="G163"/>
  <c r="G160" s="1"/>
  <c r="G162"/>
  <c r="G159" s="1"/>
  <c r="F163"/>
  <c r="F160" s="1"/>
  <c r="F162"/>
  <c r="F159" s="1"/>
  <c r="G151"/>
  <c r="G148" s="1"/>
  <c r="G150"/>
  <c r="G147" s="1"/>
  <c r="F151"/>
  <c r="F148" s="1"/>
  <c r="F150"/>
  <c r="F147" s="1"/>
  <c r="G136"/>
  <c r="G133" s="1"/>
  <c r="G135"/>
  <c r="G132" s="1"/>
  <c r="F136"/>
  <c r="F133" s="1"/>
  <c r="F135"/>
  <c r="F132" s="1"/>
  <c r="G124"/>
  <c r="G121" s="1"/>
  <c r="G123"/>
  <c r="G120" s="1"/>
  <c r="F124"/>
  <c r="F121" s="1"/>
  <c r="F123"/>
  <c r="F120" s="1"/>
  <c r="G24"/>
  <c r="G20" s="1"/>
  <c r="F24"/>
  <c r="F20" s="1"/>
  <c r="G26"/>
  <c r="G22" s="1"/>
  <c r="G221" s="1"/>
  <c r="G25"/>
  <c r="G21" s="1"/>
  <c r="F26"/>
  <c r="F22" s="1"/>
  <c r="F221" s="1"/>
  <c r="F25"/>
  <c r="F21" s="1"/>
  <c r="F220" s="1"/>
  <c r="G711" l="1"/>
  <c r="F219"/>
  <c r="G220"/>
  <c r="G710" s="1"/>
  <c r="G219"/>
  <c r="G709" s="1"/>
  <c r="F239" l="1"/>
  <c r="G239"/>
  <c r="F236" l="1"/>
  <c r="G236"/>
  <c r="F176"/>
  <c r="G176"/>
  <c r="F279"/>
  <c r="G279"/>
  <c r="F115"/>
  <c r="G115"/>
  <c r="F111"/>
  <c r="G111"/>
  <c r="F107"/>
  <c r="G107"/>
  <c r="F233"/>
  <c r="G233"/>
  <c r="F700" l="1"/>
  <c r="G700"/>
  <c r="F688"/>
  <c r="G688"/>
  <c r="F676"/>
  <c r="G676"/>
  <c r="F524"/>
  <c r="G524"/>
  <c r="F203"/>
  <c r="G203"/>
  <c r="F103"/>
  <c r="G103"/>
  <c r="F99" l="1"/>
  <c r="G99"/>
  <c r="F658"/>
  <c r="G658"/>
  <c r="F610"/>
  <c r="G610"/>
  <c r="F606"/>
  <c r="G606"/>
  <c r="F95"/>
  <c r="G95"/>
  <c r="F215"/>
  <c r="G215"/>
  <c r="F212"/>
  <c r="G212"/>
  <c r="F410"/>
  <c r="G410"/>
  <c r="F407"/>
  <c r="F404" s="1"/>
  <c r="F401" s="1"/>
  <c r="G407"/>
  <c r="F398"/>
  <c r="G398"/>
  <c r="F654"/>
  <c r="G654"/>
  <c r="F650"/>
  <c r="G650"/>
  <c r="F646"/>
  <c r="G646"/>
  <c r="F642"/>
  <c r="G642"/>
  <c r="F638"/>
  <c r="G638"/>
  <c r="F626"/>
  <c r="G626"/>
  <c r="F622"/>
  <c r="G622"/>
  <c r="F602"/>
  <c r="G602"/>
  <c r="F598"/>
  <c r="G598"/>
  <c r="F594"/>
  <c r="G594"/>
  <c r="F590"/>
  <c r="G590"/>
  <c r="F586"/>
  <c r="G586"/>
  <c r="F582"/>
  <c r="G582"/>
  <c r="F578"/>
  <c r="G578"/>
  <c r="F574"/>
  <c r="G574"/>
  <c r="F562"/>
  <c r="G562"/>
  <c r="F558"/>
  <c r="G558"/>
  <c r="F173"/>
  <c r="G173"/>
  <c r="F72"/>
  <c r="G72"/>
  <c r="F60"/>
  <c r="G60"/>
  <c r="F39"/>
  <c r="G39"/>
  <c r="F36"/>
  <c r="G36"/>
  <c r="F33"/>
  <c r="G33"/>
  <c r="F395"/>
  <c r="G395"/>
  <c r="F392"/>
  <c r="G392"/>
  <c r="F389"/>
  <c r="G389"/>
  <c r="F386"/>
  <c r="G386"/>
  <c r="F383"/>
  <c r="F380" s="1"/>
  <c r="F377" s="1"/>
  <c r="G383"/>
  <c r="F374"/>
  <c r="G374"/>
  <c r="F371"/>
  <c r="G371"/>
  <c r="F362"/>
  <c r="G362"/>
  <c r="F359"/>
  <c r="G359"/>
  <c r="F356"/>
  <c r="G356"/>
  <c r="F353"/>
  <c r="F350" s="1"/>
  <c r="F347" s="1"/>
  <c r="G353"/>
  <c r="F338"/>
  <c r="G338"/>
  <c r="F335"/>
  <c r="G335"/>
  <c r="F332"/>
  <c r="G332"/>
  <c r="F329"/>
  <c r="G329"/>
  <c r="F320"/>
  <c r="G320"/>
  <c r="F316"/>
  <c r="G316"/>
  <c r="F312"/>
  <c r="G312"/>
  <c r="F300"/>
  <c r="G300"/>
  <c r="F297"/>
  <c r="G297"/>
  <c r="F294"/>
  <c r="G294"/>
  <c r="F291"/>
  <c r="G291"/>
  <c r="F276"/>
  <c r="G276"/>
  <c r="F272"/>
  <c r="G272"/>
  <c r="F269"/>
  <c r="G269"/>
  <c r="F265"/>
  <c r="G265"/>
  <c r="F254"/>
  <c r="G254"/>
  <c r="F250"/>
  <c r="G250"/>
  <c r="F230"/>
  <c r="F227" s="1"/>
  <c r="F224" s="1"/>
  <c r="G230"/>
  <c r="G227" s="1"/>
  <c r="G224" s="1"/>
  <c r="F200"/>
  <c r="F197" s="1"/>
  <c r="F194" s="1"/>
  <c r="G200"/>
  <c r="G197" s="1"/>
  <c r="G194" s="1"/>
  <c r="F191"/>
  <c r="G191"/>
  <c r="F188"/>
  <c r="G188"/>
  <c r="F185"/>
  <c r="G185"/>
  <c r="F170"/>
  <c r="G170"/>
  <c r="F167"/>
  <c r="G167"/>
  <c r="F164"/>
  <c r="G164"/>
  <c r="F155"/>
  <c r="G155"/>
  <c r="F152"/>
  <c r="G152"/>
  <c r="F143"/>
  <c r="G143"/>
  <c r="F140"/>
  <c r="G140"/>
  <c r="F137"/>
  <c r="G137"/>
  <c r="F128"/>
  <c r="G128"/>
  <c r="F125"/>
  <c r="G125"/>
  <c r="F92"/>
  <c r="G92"/>
  <c r="F88"/>
  <c r="G88"/>
  <c r="F84"/>
  <c r="G84"/>
  <c r="F80"/>
  <c r="G80"/>
  <c r="F76"/>
  <c r="G76"/>
  <c r="F68"/>
  <c r="G68"/>
  <c r="F64"/>
  <c r="G64"/>
  <c r="F56"/>
  <c r="G56"/>
  <c r="F52"/>
  <c r="G52"/>
  <c r="F48"/>
  <c r="G48"/>
  <c r="F45"/>
  <c r="G45"/>
  <c r="F42"/>
  <c r="G42"/>
  <c r="F30"/>
  <c r="G30"/>
  <c r="F27"/>
  <c r="G27"/>
  <c r="F542"/>
  <c r="G542"/>
  <c r="F539"/>
  <c r="G539"/>
  <c r="F536"/>
  <c r="G536"/>
  <c r="F533"/>
  <c r="G533"/>
  <c r="F521"/>
  <c r="G521"/>
  <c r="F518"/>
  <c r="G518"/>
  <c r="F515"/>
  <c r="G515"/>
  <c r="F482"/>
  <c r="G482"/>
  <c r="F479"/>
  <c r="G479"/>
  <c r="F476"/>
  <c r="G476"/>
  <c r="F473"/>
  <c r="G473"/>
  <c r="F469"/>
  <c r="F465" s="1"/>
  <c r="F461" s="1"/>
  <c r="G469"/>
  <c r="F458"/>
  <c r="G458"/>
  <c r="F455"/>
  <c r="G455"/>
  <c r="F452"/>
  <c r="G452"/>
  <c r="F449"/>
  <c r="G449"/>
  <c r="F446"/>
  <c r="G446"/>
  <c r="F443"/>
  <c r="G443"/>
  <c r="F440"/>
  <c r="G440"/>
  <c r="G437" s="1"/>
  <c r="G434" s="1"/>
  <c r="F430"/>
  <c r="G430"/>
  <c r="F426"/>
  <c r="F422" s="1"/>
  <c r="F418" s="1"/>
  <c r="G426"/>
  <c r="F512"/>
  <c r="G512"/>
  <c r="F503"/>
  <c r="G503"/>
  <c r="F500"/>
  <c r="G500"/>
  <c r="F497"/>
  <c r="G497"/>
  <c r="G494" s="1"/>
  <c r="G491" s="1"/>
  <c r="G404" l="1"/>
  <c r="G401" s="1"/>
  <c r="G326"/>
  <c r="G323" s="1"/>
  <c r="F494"/>
  <c r="F491" s="1"/>
  <c r="F437"/>
  <c r="F434" s="1"/>
  <c r="F326"/>
  <c r="F323" s="1"/>
  <c r="G368"/>
  <c r="G365" s="1"/>
  <c r="F485"/>
  <c r="G422"/>
  <c r="G418" s="1"/>
  <c r="G465"/>
  <c r="G461" s="1"/>
  <c r="F287"/>
  <c r="F283" s="1"/>
  <c r="G350"/>
  <c r="G347" s="1"/>
  <c r="F368"/>
  <c r="F365" s="1"/>
  <c r="F413" s="1"/>
  <c r="G380"/>
  <c r="G377" s="1"/>
  <c r="F23"/>
  <c r="F19" s="1"/>
  <c r="G122"/>
  <c r="G119" s="1"/>
  <c r="G246"/>
  <c r="G242" s="1"/>
  <c r="G308"/>
  <c r="G304" s="1"/>
  <c r="G209"/>
  <c r="G206" s="1"/>
  <c r="G287"/>
  <c r="G283" s="1"/>
  <c r="F308"/>
  <c r="F304" s="1"/>
  <c r="F161"/>
  <c r="F158" s="1"/>
  <c r="F182"/>
  <c r="F179" s="1"/>
  <c r="F261"/>
  <c r="F257" s="1"/>
  <c r="G23"/>
  <c r="G19" s="1"/>
  <c r="F149"/>
  <c r="F146" s="1"/>
  <c r="G261"/>
  <c r="G257" s="1"/>
  <c r="F134"/>
  <c r="F131" s="1"/>
  <c r="G161"/>
  <c r="G158" s="1"/>
  <c r="G182"/>
  <c r="G179" s="1"/>
  <c r="F122"/>
  <c r="F119" s="1"/>
  <c r="G134"/>
  <c r="G131" s="1"/>
  <c r="G149"/>
  <c r="G146" s="1"/>
  <c r="F246"/>
  <c r="F242" s="1"/>
  <c r="F341" s="1"/>
  <c r="F209"/>
  <c r="F206" s="1"/>
  <c r="G341" l="1"/>
  <c r="G485"/>
  <c r="G413"/>
  <c r="G218"/>
  <c r="F218"/>
  <c r="G708" l="1"/>
</calcChain>
</file>

<file path=xl/sharedStrings.xml><?xml version="1.0" encoding="utf-8"?>
<sst xmlns="http://schemas.openxmlformats.org/spreadsheetml/2006/main" count="2072" uniqueCount="534">
  <si>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>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  </r>
  </si>
  <si>
    <r>
      <t>Цель подпрограммы 1 муниципальной программы:</t>
    </r>
    <r>
      <rPr>
        <sz val="12"/>
        <rFont val="Times New Roman"/>
        <family val="1"/>
        <charset val="204"/>
      </rPr>
      <t xml:space="preserve">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  </r>
  </si>
  <si>
    <r>
      <t>Задача 1 подпрограммы 1 муниципальной программы:</t>
    </r>
    <r>
      <rPr>
        <sz val="12"/>
        <rFont val="Times New Roman"/>
        <family val="1"/>
        <charset val="204"/>
      </rPr>
      <t xml:space="preserve"> Повышение доступности качественных услуг в сфере дошкольного, начального общего, основного общего, среднего (полного) общего и дополнительного образования</t>
    </r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</si>
  <si>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Выявление и поддержка талантливой молодежи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</si>
  <si>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Проведение мероприятий с детьми и молодежью</t>
    </r>
  </si>
  <si>
    <r>
      <t xml:space="preserve">Задача 3 подпрограммы 1 муниципальной программы:  </t>
    </r>
    <r>
      <rPr>
        <sz val="12"/>
        <rFont val="Times New Roman"/>
        <family val="1"/>
        <charset val="204"/>
      </rPr>
      <t>Развитие кадрового потенциала системы образования Горьковского муниципального района</t>
    </r>
  </si>
  <si>
    <r>
      <t>Основное мероприятие 3:</t>
    </r>
    <r>
      <rPr>
        <sz val="12"/>
        <rFont val="Times New Roman"/>
        <family val="1"/>
        <charset val="204"/>
      </rPr>
      <t xml:space="preserve"> Обеспечение системы образования Горьковского района высококвалифицированными кадрами</t>
    </r>
  </si>
  <si>
    <r>
      <t xml:space="preserve">Задача 4 подпрограммы 1 муниципальной программы:  </t>
    </r>
    <r>
      <rPr>
        <sz val="12"/>
        <rFont val="Times New Roman"/>
        <family val="1"/>
        <charset val="204"/>
      </rPr>
      <t>Организация оздоровления и отдыха детей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</si>
  <si>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Оздоровление детей различных категорий</t>
    </r>
  </si>
  <si>
    <r>
      <t xml:space="preserve">Задача 5 подпрограммы 1 муниципальной программы: </t>
    </r>
    <r>
      <rPr>
        <sz val="12"/>
        <rFont val="Times New Roman"/>
        <family val="1"/>
        <charset val="204"/>
      </rPr>
      <t xml:space="preserve"> Совершенствование исполнительно-распорядительной деятельности комитета по образованию в сфере образования </t>
    </r>
  </si>
  <si>
    <r>
      <t xml:space="preserve">Основное мероприятие 5: </t>
    </r>
    <r>
      <rPr>
        <sz val="12"/>
        <rFont val="Times New Roman"/>
        <family val="1"/>
        <charset val="204"/>
      </rPr>
      <t>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  </r>
  </si>
  <si>
    <r>
      <t xml:space="preserve">Задача 6 подпрограммы 1 муниципальной программы: </t>
    </r>
    <r>
      <rPr>
        <sz val="12"/>
        <rFont val="Times New Roman"/>
        <family val="1"/>
        <charset val="204"/>
      </rPr>
      <t xml:space="preserve"> Развитие семейных форм устройства детей-сирот и детей, оставшихся без попечения родителей</t>
    </r>
  </si>
  <si>
    <r>
      <t xml:space="preserve">Основное мероприятие 6: </t>
    </r>
    <r>
      <rPr>
        <sz val="12"/>
        <rFont val="Times New Roman"/>
        <family val="1"/>
        <charset val="204"/>
      </rPr>
      <t xml:space="preserve">                Обеспечение выплат, установленных законодательством приемным родителям и опекунам  (попечителям)</t>
    </r>
  </si>
  <si>
    <r>
      <t xml:space="preserve">Задача 7 подпрограммы 1 муниципальной программы:  </t>
    </r>
    <r>
      <rPr>
        <sz val="12"/>
        <rFont val="Times New Roman"/>
        <family val="1"/>
        <charset val="204"/>
      </rPr>
      <t>Социальная поддержка детей-сирот и детей, оставшихся без попечения родителей</t>
    </r>
  </si>
  <si>
    <r>
      <t>Основное мероприятие 7:</t>
    </r>
    <r>
      <rPr>
        <sz val="12"/>
        <rFont val="Times New Roman"/>
        <family val="1"/>
        <charset val="204"/>
      </rPr>
      <t xml:space="preserve"> Организация и осуществление деятельности по опеке и попечительству над несовершеннолетними</t>
    </r>
  </si>
  <si>
    <r>
      <t xml:space="preserve">Задача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  </r>
  </si>
  <si>
    <r>
      <t xml:space="preserve">Задача 2 подпрограммы 2 муниципальной программы:  </t>
    </r>
    <r>
      <rPr>
        <sz val="12"/>
        <rFont val="Times New Roman"/>
        <family val="1"/>
        <charset val="204"/>
      </rPr>
      <t>Организация работы по сохранению и приумножению нематериальных культурных ценностей, развитию самодеятельного художественного и народного творчества населения</t>
    </r>
  </si>
  <si>
    <t>Мероприятие 1: Обеспечение культурно-досуговой организации</t>
  </si>
  <si>
    <r>
      <t xml:space="preserve">Задача 3 подпрограммы 2 муниципальной программы:   </t>
    </r>
    <r>
      <rPr>
        <sz val="12"/>
        <rFont val="Times New Roman"/>
        <family val="1"/>
        <charset val="204"/>
      </rPr>
      <t>Совершенствование системы информационно-библиотечного обслуживания населения</t>
    </r>
  </si>
  <si>
    <t>Мероприятие 1: Обеспечение деятельности библиотечных организаций</t>
  </si>
  <si>
    <t>Мероприятие 1: Обеспечение деятельности организаций дополнительного образования</t>
  </si>
  <si>
    <r>
      <t xml:space="preserve">Задача 5 подпрограммы 2 муниципальной программы:  </t>
    </r>
    <r>
      <rPr>
        <sz val="12"/>
        <rFont val="Times New Roman"/>
        <family val="1"/>
        <charset val="204"/>
      </rPr>
      <t>Популяризация историко-культурного наследия на территории муниципального района</t>
    </r>
  </si>
  <si>
    <t>Мероприятие 1: Обеспечение музейной деятельности</t>
  </si>
  <si>
    <r>
      <t xml:space="preserve">Задача 6 подпрограммы 2 муниципальной программы:  </t>
    </r>
    <r>
      <rPr>
        <sz val="12"/>
        <rFont val="Times New Roman"/>
        <family val="1"/>
        <charset val="204"/>
      </rPr>
      <t xml:space="preserve"> Оказание квалифицированных консультационных юридических, методических, бухгалтерских, а также хозяйственных услуг учреждениям культуры и искусства района (на договорной основе)</t>
    </r>
  </si>
  <si>
    <r>
      <t>Основное мероприятие 6:</t>
    </r>
    <r>
      <rPr>
        <sz val="12"/>
        <rFont val="Times New Roman"/>
        <family val="1"/>
        <charset val="204"/>
      </rPr>
      <t xml:space="preserve"> Организация и ведение централизованного бухгалтерского, налогового учета и отчетности, делопроизводства, обеспечение информационно-методического спроса потребителей, осуществление контроля за соблюдением законодательных, нормативно-правовых актов, а также помощь в техническом и хозяйственном обслуживании учреждений культуры и искусства района</t>
    </r>
  </si>
  <si>
    <r>
      <t xml:space="preserve">Задача 3 муниципальной программы: </t>
    </r>
    <r>
      <rPr>
        <sz val="12"/>
        <rFont val="Times New Roman"/>
        <family val="1"/>
        <charset val="204"/>
      </rPr>
      <t>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  </r>
  </si>
  <si>
    <r>
      <t xml:space="preserve">Цель подпрограммы 3 муниципальной программы: </t>
    </r>
    <r>
      <rPr>
        <sz val="12"/>
        <rFont val="Times New Roman"/>
        <family val="1"/>
        <charset val="204"/>
      </rPr>
      <t>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  </r>
  </si>
  <si>
    <t>Итого по подпрограмме 3 муниципальной программы</t>
  </si>
  <si>
    <r>
      <t xml:space="preserve">Задача 4 муниципальной программы:  </t>
    </r>
    <r>
      <rPr>
        <sz val="12"/>
        <rFont val="Times New Roman"/>
        <family val="1"/>
        <charset val="204"/>
      </rPr>
      <t>Формирование условий для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  </r>
  </si>
  <si>
    <r>
      <t xml:space="preserve">Цель подпрограммы 4  муниципальной программы:  </t>
    </r>
    <r>
      <rPr>
        <sz val="12"/>
        <rFont val="Times New Roman"/>
        <family val="1"/>
        <charset val="204"/>
      </rPr>
      <t>Формирование условий для 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  </r>
  </si>
  <si>
    <r>
      <t xml:space="preserve">Задача 1 подпрограммы 4 муниципальной программы:  </t>
    </r>
    <r>
      <rPr>
        <sz val="12"/>
        <rFont val="Times New Roman"/>
        <family val="1"/>
        <charset val="204"/>
      </rPr>
      <t>Формирование доступности социальной, инженерной и транспортной инфраструктуры для инвалидов</t>
    </r>
  </si>
  <si>
    <r>
      <t xml:space="preserve">Основное мероприятие 1:  </t>
    </r>
    <r>
      <rPr>
        <sz val="12"/>
        <rFont val="Times New Roman"/>
        <family val="1"/>
        <charset val="204"/>
      </rPr>
      <t>Обеспечение беспрепятственного доступа инвалидов к объектам социальной, инженерной и транспортной инфраструктуры</t>
    </r>
  </si>
  <si>
    <t xml:space="preserve">Удельный вес здании муниципальных учреждений, предоставляющих услуги населению, оборудованных с учетом потребностей инвалидов, в общем числе зданий муниципальных учреждений, предоставляющих услуги населению, с учетом потребностей инвалидов </t>
  </si>
  <si>
    <t>1.1.2.</t>
  </si>
  <si>
    <r>
      <t xml:space="preserve">Задача 2 подпрограммы 4 муниципальной программы: </t>
    </r>
    <r>
      <rPr>
        <sz val="12"/>
        <rFont val="Times New Roman"/>
        <family val="1"/>
        <charset val="204"/>
      </rPr>
      <t>Повышение качества жизни инвалидов и других лиц с ограничениями жизнедеятельности путем создания условий доступной системы услуг по медицинской, культурной, спортивно-оздоровительной и социальной реабилитации, создание условий для участия инвалидов в культурной и спортивной жизни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</si>
  <si>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Обеспечение доступности и повышение оперативности и эффективности предоставления услуг инвалидам</t>
    </r>
  </si>
  <si>
    <t>2.1.2.</t>
  </si>
  <si>
    <t>2.1.3.</t>
  </si>
  <si>
    <t>2.1.4.</t>
  </si>
  <si>
    <t>2.1.5.</t>
  </si>
  <si>
    <t>2.1.6.</t>
  </si>
  <si>
    <t>2.1.7.</t>
  </si>
  <si>
    <r>
      <t xml:space="preserve">Задача 3 подпрограммы 4 муниципальной программы: </t>
    </r>
    <r>
      <rPr>
        <sz val="12"/>
        <rFont val="Times New Roman"/>
        <family val="1"/>
        <charset val="204"/>
      </rPr>
      <t>Обеспечение  занятости инвалидов, доступности для инвалидов информации, связи, услуг электронных служб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</si>
  <si>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 xml:space="preserve"> Обеспечение занятости инвалидов и доступности психолого-профориентационных услуг, информации, связи,  электронных служб</t>
    </r>
  </si>
  <si>
    <t>3.1.2.</t>
  </si>
  <si>
    <t>3. Поступлений целевого характера из федерального бюджета</t>
  </si>
  <si>
    <t>3.1.3.</t>
  </si>
  <si>
    <t>3.1.4.</t>
  </si>
  <si>
    <t>3.1.5.</t>
  </si>
  <si>
    <t>Итого по подпрограмме 4  муниципальной программы</t>
  </si>
  <si>
    <t>ВСЕГО по муниципальной  программе</t>
  </si>
  <si>
    <t>№ п/п</t>
  </si>
  <si>
    <t>Наименование</t>
  </si>
  <si>
    <t>Единица измерения</t>
  </si>
  <si>
    <t>Значение</t>
  </si>
  <si>
    <t>Всего</t>
  </si>
  <si>
    <t>2. Поступлений целевого характера из областного бюджета</t>
  </si>
  <si>
    <t>Х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</si>
  <si>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</si>
  <si>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</si>
  <si>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Доля родителей (законных представителей), получающих денежную компенсацию части родительской платы за содержание детей (присмотр и уход за детьми) в образовательных организациях, реализующих основную общеобразовательную программу дошкольного образования</t>
  </si>
  <si>
    <t>Доля обучающихся в общеобразовательных организациях,  сдавших единый государственный экзамен по русскому языку и математике,  от общего количества обучающихся в общеобразовательных организациях,  участвовавших в едином государственном экзамене по русскому языку и математике.</t>
  </si>
  <si>
    <t>Доля общеобразовательных организаций, оснащенных транспортными средствами для подвоза обучающихся соответствующих требованиям безопасности перевозки детей, от общего количества общеобразовательных организаций</t>
  </si>
  <si>
    <t>Доля обучающихся - участников олимпиад, научно-практических конференций, спортивных мероприятий, творческих конкурсов от общего количества обучающихся муниципальных образовательных организаций.</t>
  </si>
  <si>
    <t>Доля педагогов, принимающих участие в различных организационных формах предъявления опыта работы на муниципальном, региональном, всероссийском и международном уровне</t>
  </si>
  <si>
    <t>3.1.2</t>
  </si>
  <si>
    <t>3.1.3</t>
  </si>
  <si>
    <t>Доля молодых специалистов от общего количества педагогических работников образовательных организаций</t>
  </si>
  <si>
    <t>Доля потребителей муниципальных услуг, удовлетворенных качеством и доступностью муниципальных услуг в сфере образования</t>
  </si>
  <si>
    <t>Доля  опекунов  (попечителей) детей-сирот и детей, оставшихся без попечения родителей, получающих выплату на содержание подопечных детей</t>
  </si>
  <si>
    <t xml:space="preserve">Мероприятие 1: Организация и осуществление деятельности по опеке и попечительству над несовершеннолетними
</t>
  </si>
  <si>
    <t>Наименование показателя</t>
  </si>
  <si>
    <t>Финансовое обеспечение</t>
  </si>
  <si>
    <t>Итого по подпрограмме 1 муниципальной программы</t>
  </si>
  <si>
    <t>1.1.</t>
  </si>
  <si>
    <t>1.1.1.</t>
  </si>
  <si>
    <t>2.1.</t>
  </si>
  <si>
    <t>2.1.1.</t>
  </si>
  <si>
    <t>3.1.</t>
  </si>
  <si>
    <t>3.1.1.</t>
  </si>
  <si>
    <t>4.1.</t>
  </si>
  <si>
    <t>4.1.1.</t>
  </si>
  <si>
    <t>5.1.</t>
  </si>
  <si>
    <t>5.1.1.</t>
  </si>
  <si>
    <t>6.1.</t>
  </si>
  <si>
    <t>6.1.1.</t>
  </si>
  <si>
    <t>Итого по подпрограмме 2 муниципальной программы</t>
  </si>
  <si>
    <t xml:space="preserve">Мероприятие 2: Организация работ по беспрепятственному посещению инвалидами спортивных объектов
</t>
  </si>
  <si>
    <t>Мероприятие 1: Вовлечение людей с ограниченными возможностями в клубные формирования и любительские объединения районного центра культуры</t>
  </si>
  <si>
    <t>Мероприятие 4: Проведение декад, посвященных людям с ограниченными возможностями</t>
  </si>
  <si>
    <t xml:space="preserve">Мероприятие 6: Проведение встреч с ветеранами войны, труда </t>
  </si>
  <si>
    <t>Мероприятие 7: Обслуживание читателей-инвалидов на дому</t>
  </si>
  <si>
    <t>Мероприятие 5: Проведение соревнований, приуроченных ко Дню инвалидов</t>
  </si>
  <si>
    <t xml:space="preserve">Мероприятие 1: Обеспечение доступности инвалидов к объектам социальной инфраструктуры (установка пандусов) </t>
  </si>
  <si>
    <t>Итого по подпрограмме 5  муниципальной программы</t>
  </si>
  <si>
    <r>
      <t xml:space="preserve">Задача 5 муниципальной программы: </t>
    </r>
    <r>
      <rPr>
        <sz val="12"/>
        <rFont val="Times New Roman"/>
        <family val="1"/>
        <charset val="204"/>
      </rPr>
      <t>Совершенствование системы  профилактики правонарушений и наркомании, обеспечение общественной безопасности и защиты населения</t>
    </r>
  </si>
  <si>
    <r>
      <t xml:space="preserve">Цель подпрограммы 5 муниципальной программы: </t>
    </r>
    <r>
      <rPr>
        <sz val="12"/>
        <rFont val="Times New Roman"/>
        <family val="1"/>
        <charset val="204"/>
      </rPr>
      <t xml:space="preserve">Совершенствование системы  профилактики правонарушений и наркомании, обеспечение общественной безопасности и защиты населения </t>
    </r>
  </si>
  <si>
    <r>
      <t xml:space="preserve">Задача 1 подпрограммы 5 муниципальной программы: </t>
    </r>
    <r>
      <rPr>
        <sz val="12"/>
        <rFont val="Times New Roman"/>
        <family val="1"/>
        <charset val="204"/>
      </rPr>
      <t>Привлечение подростков и молодежи к проведению мероприятий, направленных на профилактику правонарушений и наркомании</t>
    </r>
  </si>
  <si>
    <t>Мероприятие 1.  Организация и проведение социально-культурных, физкультурно-спортивных мероприятий, направленных на профилактику правонарушений и наркомании терроризма и экстремизма.</t>
  </si>
  <si>
    <r>
      <t xml:space="preserve">Основное мероприятие 1: </t>
    </r>
    <r>
      <rPr>
        <sz val="12"/>
        <rFont val="Times New Roman"/>
        <family val="1"/>
        <charset val="204"/>
      </rPr>
      <t>Организационные и информационно-методические мероприятия, направленные на профилактику правонарушений и наркомании, терроризма и экстремизма.</t>
    </r>
  </si>
  <si>
    <t>Мероприятие 2. Издание,  приобретение и распространение информационно-просветительских материалов, наглядных пособий, рекомендаций, методической литературы по профилактике правонарушений и наркомании терроризма и экстремизма.</t>
  </si>
  <si>
    <t>Мероприятие 3. Проведение мероприятий по информированию жителей района о тактике действий при угрозе возникновения террористических актов,  подготовка информационных материалов о действиях в случае  возникновения угроз террористического характера, проведение тематических мероприятий (фестивалей, конкурсов).</t>
  </si>
  <si>
    <r>
      <t xml:space="preserve">Основное мероприятие 2: </t>
    </r>
    <r>
      <rPr>
        <sz val="12"/>
        <rFont val="Times New Roman"/>
        <family val="1"/>
        <charset val="204"/>
      </rPr>
      <t>Материально-технические мероприятия, направленные на профилактику правонарушений и наркомании, терроризма и экстремизма.</t>
    </r>
  </si>
  <si>
    <t>1.</t>
  </si>
  <si>
    <t>1.1.3.</t>
  </si>
  <si>
    <t>2.</t>
  </si>
  <si>
    <t>Количество просветительских материалов наглядных пособий</t>
  </si>
  <si>
    <t>Количество мероприятий по профилактике правонарушений, наркомании, терроризма и экстремизма</t>
  </si>
  <si>
    <r>
      <t xml:space="preserve">Цель подпрограммы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  </r>
  </si>
  <si>
    <r>
      <t xml:space="preserve">Задача 1 подпрограммы 2 муниципальной программы: </t>
    </r>
    <r>
      <rPr>
        <sz val="12"/>
        <rFont val="Times New Roman"/>
        <family val="1"/>
        <charset val="204"/>
      </rPr>
      <t>Содействие в развитии профессионального искусства, любительского творчества, обеспечение беспрепятственного доступа к музейным коллекциям и библиотечным фондам населения Горьковского муниципального района.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</si>
  <si>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Совершенствование системы координации и контроля сферы культуры на территории Горьковского муниципального района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</si>
  <si>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Организация досуга населения, направленная на сохранение, распространение и освоение культурных ценностей, а также приобщение населения района к творчеству, культурному развитию и самообразованию</t>
    </r>
  </si>
  <si>
    <r>
      <t>Основное мероприятие 3:</t>
    </r>
    <r>
      <rPr>
        <sz val="12"/>
        <rFont val="Times New Roman"/>
        <family val="1"/>
        <charset val="204"/>
      </rPr>
      <t xml:space="preserve"> Организация библиотечного и информационного обслуживания населения </t>
    </r>
  </si>
  <si>
    <r>
      <t xml:space="preserve">Основное мероприятие 5: </t>
    </r>
    <r>
      <rPr>
        <sz val="12"/>
        <rFont val="Times New Roman"/>
        <family val="1"/>
        <charset val="204"/>
      </rPr>
      <t>Предоставление доступа к музейным коллекциям (фондам) на территории Горьковского муниципального района</t>
    </r>
  </si>
  <si>
    <r>
      <t>Цель муниципальной программы:</t>
    </r>
    <r>
      <rPr>
        <sz val="12"/>
        <rFont val="Times New Roman"/>
        <family val="1"/>
        <charset val="204"/>
      </rPr>
      <t xml:space="preserve"> Развитие социальной сферы Горьковского муниципального района Омской области.</t>
    </r>
  </si>
  <si>
    <t>Мероприятие 1.  Приобретение камер видеонаблюдения и прочих технических средств</t>
  </si>
  <si>
    <t>Мероприятие 2.  Организация мероприятий по внедрению аппаратно-программного комплекса "Безопасный город"</t>
  </si>
  <si>
    <t>Мероприятие 3.  Организация деятельности добровольных народных дружин на территории Горьковского муниципального района</t>
  </si>
  <si>
    <t>единиц</t>
  </si>
  <si>
    <t>Количество лиц с ограниченными возможностями посетивших спортивные объекты</t>
  </si>
  <si>
    <t>Доля муниципальных образовательных организаций Горьковского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Горьковского района</t>
  </si>
  <si>
    <t>Количество отремонтированных спортивных залов</t>
  </si>
  <si>
    <t>Количество учащихся дополнительно привлеченных для занятий физической культурой и спортом, во внеурочное время</t>
  </si>
  <si>
    <t>человек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</si>
  <si>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</si>
  <si>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процент</t>
  </si>
  <si>
    <t>Соотношение средней заработной платы педагогических работников к средней заработной плате учителей по Омской области</t>
  </si>
  <si>
    <t>Соблюдение уровня заработной платы работников учреждения не менее минимального размера оплаты труда</t>
  </si>
  <si>
    <t xml:space="preserve">Мероприятие 2: Выплаты заработной платы работникам муниципальных учреждений в сфере культуры  </t>
  </si>
  <si>
    <t>5.1.2.</t>
  </si>
  <si>
    <t xml:space="preserve">Мероприятие 2: Руководство и управление в сфере установленных функций органов местного самоуправления </t>
  </si>
  <si>
    <t>5.1.3.</t>
  </si>
  <si>
    <t xml:space="preserve">Доля учащихся принявших участие в муниципальном этапе всероссийской олимпиады школьников от общего количества обучающихся общеобразовательных организаций района </t>
  </si>
  <si>
    <t>X</t>
  </si>
  <si>
    <t>Обеспечение сохранности имущества оздоровительного лагеря "Жемчужина"</t>
  </si>
  <si>
    <t>2021 год</t>
  </si>
  <si>
    <t>Количество единиц оборудования включенного в комплекс за период</t>
  </si>
  <si>
    <t>Количество добровольных народных дружин действующих на территории муниципального района</t>
  </si>
  <si>
    <t>3.</t>
  </si>
  <si>
    <r>
      <t xml:space="preserve">Задача 3 подпрограммы 5 муниципальной программы: </t>
    </r>
    <r>
      <rPr>
        <sz val="12"/>
        <rFont val="Times New Roman"/>
        <family val="1"/>
        <charset val="204"/>
      </rPr>
      <t>Повышение уровня безопасности людей на водных объектах Горьковского муниципального района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</si>
  <si>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Пропаганда и обучение населения мерам безопасности на водных объектах, а также создание условий, обеспечивающих безопасность населения на водных объектах Горьковского муниципального района Омской области</t>
    </r>
  </si>
  <si>
    <t>Мероприятие 1. Организация и проведение уроков "Правила поведения на воде"</t>
  </si>
  <si>
    <t>Количество проведенных уроков</t>
  </si>
  <si>
    <t xml:space="preserve">Мероприятие 2. Установка информационных аншлагов о запрете купания в местах, запрещенных для купания </t>
  </si>
  <si>
    <t xml:space="preserve">Количество установленных информационных аншлагов о запрете купания в местах, запрещенных для купания  </t>
  </si>
  <si>
    <t>3.1.4</t>
  </si>
  <si>
    <t>Мероприятие 3. Патрулирование мест традиционно сложившегося отдыха населения на водных объектах Горьковского муниципального района в целях профилактики и пресечения правонарушений</t>
  </si>
  <si>
    <t>Мероприятие 4. Проведение рейдовых мероприятий на водных объектах Горьковского муниципального района в целях предупреждения, выявления и устранения правонарушений</t>
  </si>
  <si>
    <t>Количество патрулей</t>
  </si>
  <si>
    <t>Количество проведенных рейдовых мероприятий</t>
  </si>
  <si>
    <t>4.1.2.</t>
  </si>
  <si>
    <t>6.1.2.</t>
  </si>
  <si>
    <t xml:space="preserve">Мероприятие 2: Выплаты заработной платы работникам муниципальных учреждений в сфере культуры </t>
  </si>
  <si>
    <t>Соблюдение уровня заработной платы работников учреждений финансово - экономического, хозяйственного, учебно - методического, информационно - кадрового сопровождения не ниже МРОТ</t>
  </si>
  <si>
    <t>Мероприятие 3: Поддержка отрасли культуры (комплектование книжных фондов библиотек муниципальных образований Омской области)</t>
  </si>
  <si>
    <t>Количество посещений общедоступных библиотек (публичных) библиотек (на 1 жителя в год)</t>
  </si>
  <si>
    <t>4.1.3.</t>
  </si>
  <si>
    <t>6.1.3.</t>
  </si>
  <si>
    <t>Количество созданных рабочих мест для инвалидов</t>
  </si>
  <si>
    <r>
      <t xml:space="preserve">Основное мероприятие 1: </t>
    </r>
    <r>
      <rPr>
        <sz val="12"/>
        <rFont val="Times New Roman"/>
        <family val="1"/>
        <charset val="204"/>
      </rPr>
      <t>Оказание услуг муниципальными образовательными организациями по предоставлению дошкольного, начального общего, основного общего, среднего (полного) общего и дополнительного образования</t>
    </r>
  </si>
  <si>
    <t>1.1.16.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</si>
  <si>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</si>
  <si>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1.1.17.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</si>
  <si>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жизнедеятельности"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</si>
  <si>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</si>
  <si>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Количество мероприятий, направленных на поддержку народных художественных промыслов</t>
  </si>
  <si>
    <t>Мероприятие 3: Сохранение, возрождение и развитие народных художественных промыслов и ремесел</t>
  </si>
  <si>
    <t>4.1.5.</t>
  </si>
  <si>
    <t>Количество детей от шести до восемнадцати лет направленных в оздоровительные лагеря</t>
  </si>
  <si>
    <t>«Развитие социальной сферы Горьковского муниципального района Омской области на 2020-2030 годы»</t>
  </si>
  <si>
    <t xml:space="preserve">
Источник
</t>
  </si>
  <si>
    <t>Количество подведомственных юридических лиц учреждений культуры района</t>
  </si>
  <si>
    <t>4.1.4.</t>
  </si>
  <si>
    <t>Количество культурно-досуговых мероприятий, проведенных за отчетный период</t>
  </si>
  <si>
    <t xml:space="preserve"> -</t>
  </si>
  <si>
    <t xml:space="preserve"> Количество пользователей общедоступной муниципальной библиотеки</t>
  </si>
  <si>
    <t>Мероприятие 4: Софинансирование расходов муниципальных библиотек на обеспечение широкополосному доступу к сети "Интернет"</t>
  </si>
  <si>
    <t>Доля общедоступных (публичных) библиотек, подключенных к сети "Интернет"</t>
  </si>
  <si>
    <t>4.</t>
  </si>
  <si>
    <r>
      <t xml:space="preserve">Задача 4 подпрограммы 2 муниципальной программы: </t>
    </r>
    <r>
      <rPr>
        <sz val="12"/>
        <rFont val="Times New Roman"/>
        <family val="1"/>
        <charset val="204"/>
      </rPr>
      <t>Выявление и поддержка одаренных граждан, приобщение их к профессиональному искусству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</si>
  <si>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Предоставление дополнительного образования</t>
    </r>
  </si>
  <si>
    <t xml:space="preserve"> Количество обучающихся в муниципальном образовательном учреждении дополнительного образования</t>
  </si>
  <si>
    <t>Мероприятие 4: Укрепление материально-технической базы и оснащение оборудованием, музыкальными инструментами детских школ искусств</t>
  </si>
  <si>
    <t>Количество детских школ искусств, укрепивших материально-техническую базу и оснащение оборудованием, музыкальными инструментами</t>
  </si>
  <si>
    <t>5.</t>
  </si>
  <si>
    <t>Количество мероприятий по научно-просветительской деятельности, проведенных музеем за отчетный период</t>
  </si>
  <si>
    <t>6.</t>
  </si>
  <si>
    <t>Мероприятие 1: Обеспечение деятельности центра бухгалтерского и технического обслуживания учреждений культуры</t>
  </si>
  <si>
    <t>Количество обслуживаемых юридических лиц учреждений культуры</t>
  </si>
  <si>
    <t>6.1.4.</t>
  </si>
  <si>
    <t>Мероприятие 4: Приобретение транспортных средств</t>
  </si>
  <si>
    <t>Количество приобретенных транспортных средств</t>
  </si>
  <si>
    <t>Мероприятие 1: 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образования.</t>
  </si>
  <si>
    <t>1.1.4.</t>
  </si>
  <si>
    <t>1.1.8.</t>
  </si>
  <si>
    <t>1.1.7.</t>
  </si>
  <si>
    <t>1.1.9.</t>
  </si>
  <si>
    <t>штук</t>
  </si>
  <si>
    <t>1.1.11.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</si>
  <si>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Горьковского муниципального района Омской области, в соответствии с соглашением</t>
  </si>
  <si>
    <t>1.1.12.</t>
  </si>
  <si>
    <t>Количество муниципальных общеобразовательных организаций, в которых проведено обновление материально-технической базы для формирования у обучающихся современных технологических и гуманитарных навыков</t>
  </si>
  <si>
    <t xml:space="preserve"> - </t>
  </si>
  <si>
    <t>1.1.13.</t>
  </si>
  <si>
    <t>1.1.14.</t>
  </si>
  <si>
    <t>1.1.15.</t>
  </si>
  <si>
    <t>Наличие проектно-сметной документации прошедшей государственную экспертизу</t>
  </si>
  <si>
    <t>Мероприятие 1: Обеспечение деятельности оздоровительного лагеря "Жемчужина"</t>
  </si>
  <si>
    <t>Мероприятие 2: Организация и осуществление мероприятий по работе с детьми и молодёжью в каникулярное время</t>
  </si>
  <si>
    <t>Доля приемных родителей получающих выплату на содержание подопечных детей</t>
  </si>
  <si>
    <t>Доля приемных родителей, получающих ежемесячное денежное вознаграждение</t>
  </si>
  <si>
    <t>7.</t>
  </si>
  <si>
    <t>7.1.</t>
  </si>
  <si>
    <t>7.1.1.</t>
  </si>
  <si>
    <t>Мероприятие 1: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организациях.</t>
  </si>
  <si>
    <t>Доля детей-сирот и детей, оставшихся без попечения родителей, переданных на воспитание в семью, от общего количества выявленных  детей - сирот и детей, оставшихся без попечения родителей, в текущем году.</t>
  </si>
  <si>
    <t>Количество созданных в районе клубных формирований с участием инвалидов</t>
  </si>
  <si>
    <t>Мероприятие 2: Презентация выставки "Чтение в любом формате". Обзор книг для не зрячих и слабовидящих</t>
  </si>
  <si>
    <t xml:space="preserve"> Количество пользователей (инвалидов) общедоступной муниципальной библиотекой</t>
  </si>
  <si>
    <t>Мероприятие 3: Льготное посещение детьми-инвалидами культурно-массовых мероприятий</t>
  </si>
  <si>
    <t>Количество культурно-массовых мероприятий, в которых предусмотрено льготное посещение детьми-инвалидами</t>
  </si>
  <si>
    <t>Количество проведенных культурно-массовых мероприятий для инвалидов</t>
  </si>
  <si>
    <t>Количество проведенных спортивных мероприятий для инвалидов</t>
  </si>
  <si>
    <t>Количество проведенных мероприятий для ветеранов войны и труда</t>
  </si>
  <si>
    <t>Количество пользователей книгами для слепых и слабовидящих</t>
  </si>
  <si>
    <t xml:space="preserve">Мероприятие 1:  Трудоустройство на квотируемые места </t>
  </si>
  <si>
    <t xml:space="preserve">Количество трудоустроенных инвалидов </t>
  </si>
  <si>
    <t xml:space="preserve">Мероприятие 2: Организация обучения с использованием дистанционных образовательных технологий детей-инвалидов, не посещающих образовательные учреждения по состоянию здоровья </t>
  </si>
  <si>
    <t>Мероприятие 3: Обучение родителей детей-инвалидов по вопросам дистанционного образования</t>
  </si>
  <si>
    <t>Количество детей с ограниченными возможностями здоровья, обучающихся на дому с использованием дистанционных технологий</t>
  </si>
  <si>
    <t xml:space="preserve">Мероприятие 4: Информирование о предстоящих бесплатных культурно-досуговых мероприятиях, в том числе с использованием компьютерных технологий </t>
  </si>
  <si>
    <t>Количество размещенной информации о предстоящих бесплатных культурно-досуговых мероприятиях с использованием компьютерных технологий</t>
  </si>
  <si>
    <t>Количество детей вовлеченных в добровольческую (волонтерскую), антинаркотическую деятельность</t>
  </si>
  <si>
    <t>Количество приобретенных камер видеонаблюдения и прочих технических средств</t>
  </si>
  <si>
    <t xml:space="preserve">Мероприятие 4. Реализация мероприятий по обеспечению безопасности проживающих в спецжилфонде  </t>
  </si>
  <si>
    <t>Количество проведенных мероприятий по обеспечению безопасности проживающих в спецжилфонде</t>
  </si>
  <si>
    <t>3.1.6.</t>
  </si>
  <si>
    <t>Мероприятие 1: Проведение районных конференций, смотров-конкурсов, конкурсов, мастер-классов, Интернет-конференций, научно-практических конференций, форумов, семинаров, совещаний, "круглых столов", выставок, фестивалей, торжественных мероприятий для педагогических работников образовательных учреждений, организация участия победителей районного этапа областных конкурсов в финальном этапе областных конкурсов</t>
  </si>
  <si>
    <t>Мероприятие 3: Предоставление 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организациях.</t>
  </si>
  <si>
    <t>Мероприятие 2: Предоставление ежемесячного денежного вознаграждения опекунам (попечителям) за осуществление опеки или попечительства, приемным родителям за осуществление обязанностей по договору о приемной семье</t>
  </si>
  <si>
    <t>Обеспеченность государственных гарантий прав граждан на получение общедоступного и бесплатного дошкольного,  начального общего, основного общего, среднего (полного) общего и дополнительного образования</t>
  </si>
  <si>
    <r>
      <t xml:space="preserve">Задача 1 подпрограммы 3 муниципальной программы: </t>
    </r>
    <r>
      <rPr>
        <sz val="12"/>
        <rFont val="Times New Roman"/>
        <family val="1"/>
        <charset val="204"/>
      </rPr>
      <t>Создание условий для привлечения жителей Горьковского района к регулярным занятием физической культурой и спортом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</si>
  <si>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Организация спортивно-массовых мероприятий и других мероприятий по формированию ЗОЖ, участие в соревнованиях различного уровня</t>
    </r>
  </si>
  <si>
    <t>Мероприятие 1: Организация и проведение спортивно-массовых и физкультурных мероприятий</t>
  </si>
  <si>
    <t>Количество проведенных физкультурно-спортивных мероприятий</t>
  </si>
  <si>
    <t>Мероприятие 2:  Проведение мероприятий по формированию ЗОЖ, участие в соревнованиях различного уровня</t>
  </si>
  <si>
    <t>Доля населения систематически занимающегося физической культурой и спортом</t>
  </si>
  <si>
    <t>Мероприятие 3: Обеспечение деятельности физкультурно-оздоровительного комплекса</t>
  </si>
  <si>
    <t>Отсутствие кредиторской задолженности по оплате топливно-энергетических ресурсов</t>
  </si>
  <si>
    <t>1/0</t>
  </si>
  <si>
    <t>Мероприятие 4: Руководство и управление в сфере установленных функций органов местного самоуправления</t>
  </si>
  <si>
    <t>Количество подведомственных учреждений</t>
  </si>
  <si>
    <r>
      <t xml:space="preserve">Задача 2 подпрограммы 3 муниципальной программы: </t>
    </r>
    <r>
      <rPr>
        <sz val="12"/>
        <rFont val="Times New Roman"/>
        <family val="1"/>
        <charset val="204"/>
      </rPr>
      <t>Обеспечение материально-технической базы в сфере физической культуры и спорта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</si>
  <si>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Создание условий для проведения спортивных мероприятий</t>
    </r>
  </si>
  <si>
    <t>Мероприятие 1: Приобретение спортивного оборудования и инвентаря для проведения мероприятий и подготовки спортсменов</t>
  </si>
  <si>
    <t>Количество приобретенного инвентаря и оборудования</t>
  </si>
  <si>
    <t>Сохранение функциональных свойств зданий, находящихся в оперативном управлении</t>
  </si>
  <si>
    <r>
      <t xml:space="preserve">Задача 3 подпрограммы 3 муниципальной программы: </t>
    </r>
    <r>
      <rPr>
        <sz val="12"/>
        <rFont val="Times New Roman"/>
        <family val="1"/>
        <charset val="204"/>
      </rPr>
      <t>Реализация государственной молодежной политики, направленной на свободное и гармоничное развитие полноценной личности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</si>
  <si>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Создание условий для социализации и эффективной самореализации молодежи Горьковского района, повышение качества и доступности услуг по оздоровлению и отдыху детей в Горьковском районе</t>
    </r>
  </si>
  <si>
    <t xml:space="preserve">3.1.1. </t>
  </si>
  <si>
    <t>Общая численность трудоустроенных несовершеннолетних от 14 до 18 лет в летний период</t>
  </si>
  <si>
    <t>Общая численность детей и подростков оздоровленных в рамках палаточных походов</t>
  </si>
  <si>
    <t>Мероприятие 3: Организация молодёжных мероприятий по различным направлениям</t>
  </si>
  <si>
    <t>Количество проведенных молодёжных мероприятий по различным направлениям</t>
  </si>
  <si>
    <t>Мероприятие 4: Организация профессиональной подготовки, переподготовки, повышении квалификации, посещение семинаров специалистами</t>
  </si>
  <si>
    <t>Количество руководителей и специалистов обученных в текущем периоде</t>
  </si>
  <si>
    <t>Мероприятие 5: Выплата заработной платы работникам муниципальных учреждений в сфере молодежной политики</t>
  </si>
  <si>
    <t>Соблюдение уровня заработной платы работников учреждений не ниже минимального размера оплаты труда</t>
  </si>
  <si>
    <t>Мероприятие 1: Руководство и управление в сфере установленных функций органов местного самоуправления</t>
  </si>
  <si>
    <t>Мероприятие 3: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</si>
  <si>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3: Обеспечение деятельности дошкольных учреждений</t>
  </si>
  <si>
    <t xml:space="preserve">Мероприятие 4: Организация предоставления общедоступного и бесплатного начального общего, основного общего, среднего (полного) общего образования </t>
  </si>
  <si>
    <t>1.1.5.</t>
  </si>
  <si>
    <t xml:space="preserve">Мероприятие 5: Организация предоставления общедоступного и бесплатного дополнительного образования </t>
  </si>
  <si>
    <t>Доля муниципальных учреждений дошкольного образования, общеобразовательных учреждений и учреждений дополнительного образования соответствующих современным условиям</t>
  </si>
  <si>
    <t>1.1.6.</t>
  </si>
  <si>
    <t>Мероприятие 6: Организация проведения государственной (итоговой) аттестации обучающихся, освоивших образовательные программы основного общего образования</t>
  </si>
  <si>
    <t>Мероприятие 7: Организация ремонта и техническое обслуживание автотранспортных средств общеобразовательных организаций, осуществляющих подвоз обучающихся</t>
  </si>
  <si>
    <t xml:space="preserve">Мероприятие 8: Развитие материально-технической базы спортивных учреждений </t>
  </si>
  <si>
    <t>1.1.10.</t>
  </si>
  <si>
    <t>Мероприятие 10: 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</si>
  <si>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Мероприятие 1: Организация и проведение мероприятий (в том числе конкурсов, олимпиад), направленных на выявление способной и талантливой молодежи</t>
  </si>
  <si>
    <t xml:space="preserve">Мероприятие 2: Организация и проведение муниципального этапа всероссийской олимпиады школьников по общеобразовательным предметам </t>
  </si>
  <si>
    <t>Мероприятие 2: Единовременная подъемная выплата молодым специалистам муниципальных образовательных учреждений Горьковского муниципального района</t>
  </si>
  <si>
    <t>Мероприятие 3: Выплата муниципальной стипендии студентам, заключивших договор о целевом обучении</t>
  </si>
  <si>
    <t>Мероприятие 3: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</si>
  <si>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>Мероприятие 11: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</si>
  <si>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Мероприятие 12: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</si>
  <si>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 xml:space="preserve">Мероприятие 13: Обновление материально-технической базы для формирования у обучающихся современных технологических и гуманитарных навыков </t>
  </si>
  <si>
    <t>Мероприятие 14: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</si>
  <si>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Мероприятие 15: Ремонт зданий, установка систем и оборудования пожарной и общей безопасности в муниципальных образовательных организациях  </t>
  </si>
  <si>
    <t>Мероприятие 16: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</si>
  <si>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Мероприятие 17: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</si>
  <si>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1.1.18.</t>
  </si>
  <si>
    <t>Мероприятие 18: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</si>
  <si>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1.1.19.</t>
  </si>
  <si>
    <t>Мероприятие 19: Проектирование крытого хоккейного корта в р.п. Горьковское</t>
  </si>
  <si>
    <t>5.1.4.</t>
  </si>
  <si>
    <t>Мероприятие 4: Содержание и ремонт имущества, находящегося в оперативном управлении</t>
  </si>
  <si>
    <t>Количество исполненных договоров</t>
  </si>
  <si>
    <t>Мероприятие 1: Организация временного трудоустройства несовершеннолетних, содействие профессиональному самоопределению и адаптации</t>
  </si>
  <si>
    <t>Мероприятие 1: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</si>
  <si>
    <r>
      <rPr>
        <b/>
        <sz val="12"/>
        <rFont val="Times New Roman"/>
        <family val="1"/>
        <charset val="204"/>
      </rPr>
      <t xml:space="preserve">Задача 6 муниципальной программы: </t>
    </r>
    <r>
      <rPr>
        <sz val="12"/>
        <rFont val="Times New Roman"/>
        <family val="1"/>
        <charset val="204"/>
      </rPr>
      <t>Увеличение ожидаемой продолжительности предстоящей жизни жителей Горьковского муниципального района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</si>
  <si>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Участие в реализации региональных информационно-коммуникационных кампаний по укреплению общественного здоровья, основные направления - снижение потребления табака и алкоголя, повышение приверженности к здоровому питанию, физической активности, мотивирование на ведение здорового образа жизни, сохранение репродуктивного здоровья, необходимости своевременного прохождения диспансеризации и профилактических медицинских осмотров с использованием носителей социальной рекламы</t>
    </r>
  </si>
  <si>
    <t>2.1.8.</t>
  </si>
  <si>
    <r>
      <t xml:space="preserve">Задача 3 подпрограммы 6 муниципальной программы: </t>
    </r>
    <r>
      <rPr>
        <sz val="12"/>
        <rFont val="Times New Roman"/>
        <family val="1"/>
        <charset val="204"/>
      </rPr>
      <t>Внедрение программ укрепления здоровья на рабочем месте (корпоративных программ укрепления здоровья)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</si>
  <si>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Проведение мероприятий по информированию руководителей предприятий, учреждений, организаций Горьковского муниципального района Омской области с целью продвижения и внедрения корпоративных программ по укреплению здоровья работников</t>
    </r>
  </si>
  <si>
    <r>
      <rPr>
        <b/>
        <sz val="12"/>
        <rFont val="Times New Roman"/>
        <family val="1"/>
        <charset val="204"/>
      </rPr>
      <t xml:space="preserve">Задача 1 подпрограммы 6 муниципальной программы: </t>
    </r>
    <r>
      <rPr>
        <sz val="12"/>
        <rFont val="Times New Roman"/>
        <family val="1"/>
        <charset val="204"/>
      </rPr>
      <t>Развитие механизма межведомственного взаимодействия в реализации мероприятий подпрограммы по укреплению здоровья населения</t>
    </r>
  </si>
  <si>
    <r>
      <rPr>
        <b/>
        <sz val="12"/>
        <rFont val="Times New Roman"/>
        <family val="1"/>
        <charset val="204"/>
      </rPr>
      <t xml:space="preserve">Основное мероприятие 1: </t>
    </r>
    <r>
      <rPr>
        <sz val="12"/>
        <rFont val="Times New Roman"/>
        <family val="1"/>
        <charset val="204"/>
      </rPr>
      <t>Создание межведомственной рабочей группы с участием заинтересованных специалистов структурных подразделений Администрации Горьковского муниципального района Омской области, представителей общественности и волонтерских организаций Горьковского муниципального района Омской области для выработки основных стратегических направлений и координации мероприятий подпрограммы</t>
    </r>
  </si>
  <si>
    <r>
      <t xml:space="preserve">Задача 4 подпрограммы 6 муниципальной программы: </t>
    </r>
    <r>
      <rPr>
        <sz val="12"/>
        <rFont val="Times New Roman"/>
        <family val="1"/>
        <charset val="204"/>
      </rPr>
      <t>Создание условий для ведения населением Горьковского муниципального района Омской области здорового образа жизни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</si>
  <si>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Обеспечение условий для повышения физической активности различных групп населения Горьковского муниципального района Омской области, включая 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физкультуры, в том числе для несовершеннолетних и лиц пожилого возраста.</t>
    </r>
  </si>
  <si>
    <t>Итого по подпрограмме 6  муниципальной программы</t>
  </si>
  <si>
    <t>Общий тираж изданной информационной печатной продукции (памяток, буклетов, плакатов)</t>
  </si>
  <si>
    <t>Мероприятие 5: Реализация дополнительных мероприятий в области содействия занятости населения включая в себя проведение специальной оценки условий труда на рабочих местах работающих инвалидов и 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</si>
  <si>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Мероприятие 9: 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</si>
  <si>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Мероприятие 2: Организация и осуществление мероприятий по работе с детьми и молодежью в каникулярное время  </t>
  </si>
  <si>
    <t>Мероприятие 6: Участие в организации и финансировании проведения общественных работ</t>
  </si>
  <si>
    <t>Количество трудоустроенных граждан на общественные работы</t>
  </si>
  <si>
    <r>
      <t xml:space="preserve">Задача 4 подпрограммы 3 муниципальной программы: </t>
    </r>
    <r>
      <rPr>
        <sz val="12"/>
        <rFont val="Times New Roman"/>
        <family val="1"/>
        <charset val="204"/>
      </rPr>
      <t>Выполнение полномочий, переданных Горьковским городским поселением в сфере молодежной политики и физической культуры и спорта</t>
    </r>
  </si>
  <si>
    <t>Мероприятие 1: Организация содержательного досуга детей и молодежи по месту жительства</t>
  </si>
  <si>
    <t>Количество участников молодежных мероприятий</t>
  </si>
  <si>
    <t>Мероприятие 2: Организация и проведение спортивных и физкультурно-оздоровительных мероприятий</t>
  </si>
  <si>
    <t>Количество участников спортивных и физкультурно-оздоровительных мероприятий</t>
  </si>
  <si>
    <r>
      <t xml:space="preserve">Основное мероприятие 4: </t>
    </r>
    <r>
      <rPr>
        <sz val="12"/>
        <rFont val="Times New Roman"/>
        <family val="1"/>
        <charset val="204"/>
      </rPr>
      <t>Создание условий для реализации физкультурно-спортивных и молодежных мероприятий на территории Горьковского городского поселения</t>
    </r>
  </si>
  <si>
    <t>8.</t>
  </si>
  <si>
    <r>
      <t xml:space="preserve">Задача 8 подпрограммы 1 муниципальной программы:  </t>
    </r>
    <r>
      <rPr>
        <sz val="12"/>
        <rFont val="Times New Roman"/>
        <family val="1"/>
        <charset val="204"/>
      </rPr>
      <t>Обеспечение финансирования системы персонифицированного финансирования дополнительного образования детей</t>
    </r>
  </si>
  <si>
    <t>8.1.</t>
  </si>
  <si>
    <r>
      <t>Основное мероприятие 8:</t>
    </r>
    <r>
      <rPr>
        <sz val="12"/>
        <rFont val="Times New Roman"/>
        <family val="1"/>
        <charset val="204"/>
      </rPr>
      <t xml:space="preserve"> Обеспечение функционирования модели персонифицированного финансирования дополнительного образования детей</t>
    </r>
  </si>
  <si>
    <t>8.1.1.</t>
  </si>
  <si>
    <t>8.1.2.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</si>
  <si>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</si>
  <si>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 xml:space="preserve">Мероприятие 1: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
</t>
  </si>
  <si>
    <t xml:space="preserve">Мероприятие 2: Обеспечение функционирования модели персонифицированного финансирования дополнительного образования детей </t>
  </si>
  <si>
    <t xml:space="preserve">Мероприятие 2: 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 </t>
  </si>
  <si>
    <t>1.1.20.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</si>
  <si>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</si>
  <si>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Мероприятие 20: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</si>
  <si>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r>
      <rPr>
        <b/>
        <sz val="12"/>
        <rFont val="Times New Roman"/>
        <family val="1"/>
        <charset val="204"/>
      </rPr>
      <t>Цель подпрограммы 6 муниципальной программы:</t>
    </r>
    <r>
      <rPr>
        <sz val="12"/>
        <rFont val="Times New Roman"/>
        <family val="1"/>
        <charset val="204"/>
      </rPr>
      <t xml:space="preserve"> Увеличение доли граждан Горьковского муниципального района Омской области, приверженных к здоровому образу жизни, путем формирования культуры общественного здоровья, ответственного отношения к своему здоровью и увеличение ожидаемой продолжительности жизни</t>
    </r>
  </si>
  <si>
    <t>Мероприятие 1. Создание межведомственной рабочей группы</t>
  </si>
  <si>
    <t>Мероприятие 2. Организация заслушиваний на заседаниях Межведомственного совета (количество заседаний)</t>
  </si>
  <si>
    <t>Количество заседаний комиссии с рассмотрением вопросов по укреплению общественного здоровья</t>
  </si>
  <si>
    <r>
      <t xml:space="preserve">Задача 2 подпрограммы 6 муниципальной программы: </t>
    </r>
    <r>
      <rPr>
        <sz val="12"/>
        <rFont val="Times New Roman"/>
        <family val="1"/>
        <charset val="204"/>
      </rPr>
      <t>Обеспечение приоритета профилактической медицины, в том числе путем проведения диспансеризации и расширения комплекса первичной профилактики хронических неинфекционных заболеваний, являющихся причиной преждевременной смертности и инвалидности населения. Создание условий для сохранения стоматологического здоровья населения, репродуктивного здоровья мужчин</t>
    </r>
  </si>
  <si>
    <t>2.1.9.</t>
  </si>
  <si>
    <t>2.1.10.</t>
  </si>
  <si>
    <t>Мероприятие 1. Мероприятия, организованные социально ориентированными некоммерческими организациями, волонтерами в рамках инфокампании</t>
  </si>
  <si>
    <t>Мероприятие 2. Использование в проведении инфокампании ресурсов сети "Интернет", в том числе: печать (включая электронные СМИ, социальные сети (Instagram, Vkontakte, Facebook и пр.)</t>
  </si>
  <si>
    <t>Количество публикаций, размещенных в средствах массовой информации, социальных сетях</t>
  </si>
  <si>
    <t>Мероприятие 3. Массовые мероприятия (тематические акции) в рамках инфокампании</t>
  </si>
  <si>
    <t>Доля населения, охваченного профилактическими мероприятиями по здоровому образу жизни, включая профилактику заболеваний полости рта, заболеваний репродуктивной сферы у мужчин</t>
  </si>
  <si>
    <t>Мероприятие 6. Проведение социологических опросов населения</t>
  </si>
  <si>
    <t>Мероприятие 7. Тиражирование и распространение информационных материалов об основных аспектах, связанных с здоровым образом жизни, в том числе: листовки, памятки, плакаты, буклеты</t>
  </si>
  <si>
    <t>Количество используемых видов альтернативных носителей социальной рекламы</t>
  </si>
  <si>
    <t>Мероприятие 4. Размещение на официальных сайтах учреждений, организаций Горьковского муниципального района Омской области ссылки на информационный портал "ЗОЖ55"</t>
  </si>
  <si>
    <t xml:space="preserve">Мероприятие 5. Мероприятия с использованием альтернативных носителей социальной рекламы -  баннеры </t>
  </si>
  <si>
    <t>Мероприятие 8. Проведение мероприятий по повышению уровня информированности в сфере здорового образа жизни для специалистов ведомств, добровольцев и социально ориентированных некоммерческих организаций Горьковского муниципального района Омской области, в том числе: семинары, тренинги, лекции</t>
  </si>
  <si>
    <t>Мероприятие 9. Организация и проведение на территории Горьковского муниципального района Омской области массовых информационно-профилактических мероприятий по вопросам укрепления общественного здоровья, в том числе: акции, флешмобы, единые тематические дни, фестивали, выставки, прочее</t>
  </si>
  <si>
    <t>Мероприятие 10. Проведение информационно-просветительской деятельности по основным аспектам здорового образа жизни среди различных групп населения, включая информирование о диспансеризации и профилактических медосмотрах в том числе: семинары, семинары-тренинги, тематические встречи, беседы, лекции</t>
  </si>
  <si>
    <t>Обращаемость в медицинские организации населения Горьковского муниципального района Омской области по вопросам здорового образа жизни</t>
  </si>
  <si>
    <t>Мероприятие 1. Проведение семинаров по информированию работодателей с целью внедрения корпоративных программ по укреплению здоровья работников</t>
  </si>
  <si>
    <t>Мероприятие 2. Внедрение и реализация корпоративных программ по укреплению здоровья работников на предприятиях</t>
  </si>
  <si>
    <t>4.1.6.</t>
  </si>
  <si>
    <t>Мероприятие 1. Обеспечение условий для повышения физической активности населения (оборудование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физкультуры)</t>
  </si>
  <si>
    <t>Мероприятие 2. Проведение массовых спортивных акций, мероприятий</t>
  </si>
  <si>
    <t>Мероприятие 3. Организация групп здоровья, клубных спортивных объединений</t>
  </si>
  <si>
    <t xml:space="preserve">Мероприятие 4. Организация и проведение мероприятий по сдаче норм ГТО (готов к труду и обороне) </t>
  </si>
  <si>
    <t xml:space="preserve">Доля населения, принимающего участие в муниципальных официальных физкультурно-оздоровительных и спортивных мероприятиях </t>
  </si>
  <si>
    <t xml:space="preserve">Мероприятие 5. Улучшение условий для ведения населением здорового образа жизни организация мест для отдыха населения, в том числе: дворовая площадка, мини-сквер </t>
  </si>
  <si>
    <t>Мероприятие 6. Проведение благоустройства детских площадок</t>
  </si>
  <si>
    <t>Количество проведенных мероприятий по благоустройству территории Горьковского муниципального района Омской области</t>
  </si>
  <si>
    <t>1.1.21.</t>
  </si>
  <si>
    <t>Мероприятие 21: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</si>
  <si>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работников, осуществляющих классное руководство</t>
  </si>
  <si>
    <t>1.1.22.</t>
  </si>
  <si>
    <t>Мероприятие 22: Материально-техническое оснащение муниципальных образовательных организаций</t>
  </si>
  <si>
    <t>Доля муниципальных образовательных организаций, отвечающих современным требованиям в общей численности муниципальных образовательных организаций</t>
  </si>
  <si>
    <t>7.1.2.</t>
  </si>
  <si>
    <t xml:space="preserve">Мероприятие 2: Руководство и управление в сфере установленных функций органов местного самоуправления
</t>
  </si>
  <si>
    <t>Доля субвенции предоставленных на исполнение переданных полномочий использованных в отчетном году</t>
  </si>
  <si>
    <t>Мероприятие 5. Поддержка развития добровольной пожарной охраны в Горьковском муниципальном районе Омской области</t>
  </si>
  <si>
    <t>Количество премированных добровольных пожарных, активно принимавших участие в тушении пожаров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</si>
  <si>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образовательных организаций Горьковского муниципального района Омской области</t>
  </si>
  <si>
    <r>
      <t xml:space="preserve">Задача 7 муниципальной программы: </t>
    </r>
    <r>
      <rPr>
        <sz val="12"/>
        <rFont val="Times New Roman"/>
        <family val="1"/>
        <charset val="204"/>
      </rPr>
      <t>Увеличение числа и объема социальных услуг оказываемых социально ориентированными некоммерческими организациями осуществляющими деятельность на территории Горьковского муниципального района Омской области получателями услуг, проживающих на территории Горьковского муниципального района Омской области</t>
    </r>
  </si>
  <si>
    <r>
      <rPr>
        <b/>
        <sz val="12"/>
        <rFont val="Times New Roman"/>
        <family val="1"/>
        <charset val="204"/>
      </rPr>
      <t xml:space="preserve">Цель подпрограммы 7 муниципальной программы: </t>
    </r>
    <r>
      <rPr>
        <sz val="12"/>
        <rFont val="Times New Roman"/>
        <family val="1"/>
        <charset val="204"/>
      </rPr>
      <t>Обеспечение создания условий для эффективного участия социально ориентированных некоммерческих организаций в социально-экономическом развитии Горьковского муниципального района Омской области</t>
    </r>
  </si>
  <si>
    <r>
      <rPr>
        <b/>
        <sz val="12"/>
        <rFont val="Times New Roman"/>
        <family val="1"/>
        <charset val="204"/>
      </rPr>
      <t xml:space="preserve">Задача 1 подпрограммы 7 муниципальной программы: </t>
    </r>
    <r>
      <rPr>
        <sz val="12"/>
        <rFont val="Times New Roman"/>
        <family val="1"/>
        <charset val="204"/>
      </rPr>
      <t>Содействие повышению финансовой устойчивости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  </r>
  </si>
  <si>
    <r>
      <rPr>
        <b/>
        <sz val="12"/>
        <rFont val="Times New Roman"/>
        <family val="1"/>
        <charset val="204"/>
      </rPr>
      <t xml:space="preserve">Основное мероприятие 1: </t>
    </r>
    <r>
      <rPr>
        <sz val="12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</t>
    </r>
  </si>
  <si>
    <t>Мероприятие 1: Предоставление субсидий социально ориентированным некоммерческим организациям на реализацию мероприятий</t>
  </si>
  <si>
    <t>Число социально значимых мероприятий, на реализацию которых социально ориентированным некоммерческим организациям предоставлены субсидии</t>
  </si>
  <si>
    <r>
      <rPr>
        <b/>
        <sz val="12"/>
        <rFont val="Times New Roman"/>
        <family val="1"/>
        <charset val="204"/>
      </rPr>
      <t xml:space="preserve">Задача 2 подпрограммы 7 муниципальной программы: </t>
    </r>
    <r>
      <rPr>
        <sz val="12"/>
        <rFont val="Times New Roman"/>
        <family val="1"/>
        <charset val="204"/>
      </rPr>
      <t>Создание, развитие, сохранение инфраструктуры поддержки социально ориентированных некоммерческих организаций</t>
    </r>
  </si>
  <si>
    <r>
      <rPr>
        <b/>
        <sz val="12"/>
        <rFont val="Times New Roman"/>
        <family val="1"/>
        <charset val="204"/>
      </rPr>
      <t xml:space="preserve">Основное мероприятие 2: </t>
    </r>
    <r>
      <rPr>
        <sz val="12"/>
        <rFont val="Times New Roman"/>
        <family val="1"/>
        <charset val="204"/>
      </rPr>
      <t>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  </r>
  </si>
  <si>
    <t>Мероприятие 1: 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</si>
  <si>
    <t>Число социально ориентированных некоммерческих организаций, реализующих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организаций, осуществляющих деятельность на территории Горьковского муниципального района Омской области, при поддержке администрации Горьковского муниципального района Омской области</t>
  </si>
  <si>
    <r>
      <rPr>
        <b/>
        <sz val="12"/>
        <rFont val="Times New Roman"/>
        <family val="1"/>
        <charset val="204"/>
      </rPr>
      <t xml:space="preserve">Задача 3 подпрограммы 7 муниципальной программы: </t>
    </r>
    <r>
      <rPr>
        <sz val="12"/>
        <rFont val="Times New Roman"/>
        <family val="1"/>
        <charset val="204"/>
      </rPr>
      <t>Повышение профессионального уровня работников и добровольцев социально ориентированных некоммерческих организаций, осуществляющих деятельность на территории Горьковского муниципального района Омской области</t>
    </r>
  </si>
  <si>
    <r>
      <rPr>
        <b/>
        <sz val="12"/>
        <rFont val="Times New Roman"/>
        <family val="1"/>
        <charset val="204"/>
      </rPr>
      <t xml:space="preserve">Основное мероприятие 3: </t>
    </r>
    <r>
      <rPr>
        <sz val="12"/>
        <rFont val="Times New Roman"/>
        <family val="1"/>
        <charset val="204"/>
      </rPr>
      <t>Оказание содействия социально ориентированным некоммерческим организациям в области подготовки,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</t>
    </r>
  </si>
  <si>
    <t>Мероприятие 1: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программам, основным программам профессионального обучения, дополнительным профессиональным программам</t>
  </si>
  <si>
    <t>Число социально ориентированных некоммерческих организаций, получивших субсидии на обучение работников и добровольцев социально ориентированных некоммерческих организаций (включая штатных работников, внешних совместителей, работников, выполнявших работы и (или) оказывающих услуги по договорам гражданско-правового характера)</t>
  </si>
  <si>
    <t>Итого по подпрограмме 7 муниципальной программы</t>
  </si>
  <si>
    <t>Мероприятие 2: Иные межбюджетные трансферты для оплаты труда работникам муниципальных учреждений культуры</t>
  </si>
  <si>
    <t>Количество поселений, получающих иные межбюджетные трансферты</t>
  </si>
  <si>
    <t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муниципальных образований Омской области</t>
  </si>
  <si>
    <t>1.1.23.</t>
  </si>
  <si>
    <t>Мероприятие 23: Выплата компенсации за обеспечение бесплатным двухразовым питанием обучающихся с ограниченными возможностями здоровья в бюджетных общеобразовательных организациях</t>
  </si>
  <si>
    <t xml:space="preserve">Доля родителей, получающих компенсацию за обеспечение бесплатным двухразовым питанием обучающихся с ограниченными возможностями здоровья в бюджетных общеобразовательных организациях от общего числа родителей имеющих право на получение компенсации за обеспечение бесплатным двухразовым питанием обучающихся с ограниченными возможностями здоровья в бюджетных общеобразовательных организациях Горьковского муниципального района Омской области </t>
  </si>
  <si>
    <t>1.1.24.</t>
  </si>
  <si>
    <t>Мероприятие 24: 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</si>
  <si>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Количество отремонтированных объектов, находящихся в муниципальной собственности, а также муниципальных учреждений</t>
  </si>
  <si>
    <t>1.1.25.</t>
  </si>
  <si>
    <t xml:space="preserve">Мероприятие 25: Приобретение и установка сборно-разборной металлоконструкции "Крытая хоккейная площадка" в р.п. Горьковское  </t>
  </si>
  <si>
    <t>Количество установленных сборно-разборных металлоконструкций</t>
  </si>
  <si>
    <t>3.1.7.</t>
  </si>
  <si>
    <t xml:space="preserve">Мероприятие 7: Выплата денежного поощрения лучшим муниципальным учреждениям культуры находящимся  на территории сельских поселений Омской области, и их работникам </t>
  </si>
  <si>
    <t>Оказано государственной поддержки лучшим работникам сельских учреждений культуры</t>
  </si>
  <si>
    <t>Количество предприятий Горьковского муниципального района Омской области, численностью свыше 15 человек внедривших и реализующих корпоративную программу</t>
  </si>
  <si>
    <t>5.1.5.</t>
  </si>
  <si>
    <t>Мероприятие 5: Ремонт и содержание имущества, закрепленного в оперативное управление</t>
  </si>
  <si>
    <t>Количество отремонтированных объектов, находящихся в муниципальной собственности</t>
  </si>
  <si>
    <t xml:space="preserve">Мероприятие 3: Поощрение муниципальной управленческой команды Горьковского муниципального района Омской области за достижение значений (уровней) показателей для оценки эффективности деятельности </t>
  </si>
  <si>
    <t>Количество работников, получивших поощрение</t>
  </si>
  <si>
    <t>Оказано государственной поддержки лучшим муниципальным учреждениям культуры, находящимся на территории сельских поселений</t>
  </si>
  <si>
    <t>Мероприятие 4: Выплата муниципальной стипендии студентам, заключивших договор о целевом обучении</t>
  </si>
  <si>
    <t xml:space="preserve">Количество студентов, получивших муниципальную стипендию </t>
  </si>
  <si>
    <t>ОТЧЕТ</t>
  </si>
  <si>
    <t xml:space="preserve">о реализации муниципальной программы Горьковского муниципального района Омской области </t>
  </si>
  <si>
    <t>(наименование муниципальной программы Горьковского муниципального района Омской области)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</si>
  <si>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</si>
  <si>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</si>
  <si>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</si>
  <si>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r>
      <t xml:space="preserve">Объем (рублей)
</t>
    </r>
    <r>
      <rPr>
        <b/>
        <sz val="12"/>
        <rFont val="Times New Roman"/>
        <family val="1"/>
        <charset val="204"/>
      </rPr>
      <t>2021 год</t>
    </r>
  </si>
  <si>
    <t>План</t>
  </si>
  <si>
    <t>Факт</t>
  </si>
  <si>
    <t>на 1 января 2022 года</t>
  </si>
  <si>
    <t xml:space="preserve">Целевой индикатор мероприятий муниципальной программы </t>
  </si>
  <si>
    <t>02.4.01.00000</t>
  </si>
  <si>
    <t>02.4.01.10010</t>
  </si>
  <si>
    <t>02.4.02.00000</t>
  </si>
  <si>
    <t>02.4.02.10001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</si>
  <si>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</si>
  <si>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</si>
  <si>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</si>
  <si>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</si>
  <si>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r>
      <t xml:space="preserve">Задача 2 подпрограммы 5 муниципальной программы: </t>
    </r>
    <r>
      <rPr>
        <sz val="12"/>
        <rFont val="Times New Roman"/>
        <family val="1"/>
        <charset val="204"/>
      </rPr>
      <t>Повышение качества и результативности мер по противодействию экстремизму и терроризму, обеспечению общественной безопасности</t>
    </r>
  </si>
  <si>
    <t>02.5.02.00000</t>
  </si>
  <si>
    <t>02.5.02.10020</t>
  </si>
  <si>
    <t>02.5.02.10030</t>
  </si>
  <si>
    <t>02.5.02.10040</t>
  </si>
  <si>
    <t>02.5.02.10050</t>
  </si>
  <si>
    <t>02.6.04.00000</t>
  </si>
  <si>
    <t>504
506</t>
  </si>
  <si>
    <t>02.6.04.10002</t>
  </si>
  <si>
    <t>02.7.01.00000</t>
  </si>
  <si>
    <t>02.7.01.10001</t>
  </si>
  <si>
    <t>02.3.01.70110</t>
  </si>
  <si>
    <t>02.3.01.70080</t>
  </si>
  <si>
    <t>02.3.01.10010</t>
  </si>
  <si>
    <t>02.3.01.10030</t>
  </si>
  <si>
    <t>02.3.01.10040</t>
  </si>
  <si>
    <t>02.3.01.10101</t>
  </si>
  <si>
    <t>02.3.01.10006</t>
  </si>
  <si>
    <t>02.3.01.S1320
02.3.01.71320</t>
  </si>
  <si>
    <t>02.3.01.S0100
02.3.01.S0110
02.3.01.70100
02.3.01.10100
02.3.01.70110</t>
  </si>
  <si>
    <t>02.3.01.S0040
02.3.01.70040</t>
  </si>
  <si>
    <t>02.3.01.10003
02.3.01.S0150
02.3.01.70150</t>
  </si>
  <si>
    <t>02.3.E1.S1930
02.3.E1.71930</t>
  </si>
  <si>
    <t>02.3.01.10007</t>
  </si>
  <si>
    <t>02.3.01.L3042</t>
  </si>
  <si>
    <t>02.3.01.53032</t>
  </si>
  <si>
    <t>02.3.01.10014</t>
  </si>
  <si>
    <t>02.3.01.10015
02.3.01.S0750
02.3.01.70750</t>
  </si>
  <si>
    <t>02.3.01.10016</t>
  </si>
  <si>
    <t>02.3.01.00000
02.3.E1.00000</t>
  </si>
  <si>
    <t>02.3.02.10010</t>
  </si>
  <si>
    <t>02.3.02.00000</t>
  </si>
  <si>
    <t>02.3.03.10003</t>
  </si>
  <si>
    <t>02.3.03.10001</t>
  </si>
  <si>
    <t>02.3.03.10002</t>
  </si>
  <si>
    <t>02.3.03.00000</t>
  </si>
  <si>
    <t>02.3.04.10001</t>
  </si>
  <si>
    <t>02.3.04.S0780
02.3.04.70780</t>
  </si>
  <si>
    <t>02.3.04.00000</t>
  </si>
  <si>
    <t>02.3.05.10010
02.3.05.19980</t>
  </si>
  <si>
    <t>02.3.05.19980</t>
  </si>
  <si>
    <t>02.3.05.70100
02.3.05.10030
02.3.05.S0100</t>
  </si>
  <si>
    <t>02.3.05.10050</t>
  </si>
  <si>
    <t>02.3.05.00000</t>
  </si>
  <si>
    <t>02.3.06.70330</t>
  </si>
  <si>
    <t>02.3.06.70290</t>
  </si>
  <si>
    <t>02.3.06.71250</t>
  </si>
  <si>
    <t>02.3.06.00000</t>
  </si>
  <si>
    <t>02.3.07.70010</t>
  </si>
  <si>
    <t>02.3.07.00000</t>
  </si>
  <si>
    <t>02.3.08.10001
02.3.08.S0101
02.3.08.70101</t>
  </si>
  <si>
    <t>02.3.08.10001</t>
  </si>
  <si>
    <t>02.3.08.00000</t>
  </si>
  <si>
    <t>Мероприятие 2: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субвенции местным бюджетом,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</si>
  <si>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02.2.01.19980</t>
  </si>
  <si>
    <t>02.2.01.18010</t>
  </si>
  <si>
    <t>02.2.01.55490</t>
  </si>
  <si>
    <t>02.2.01.10020</t>
  </si>
  <si>
    <t>02.2.01.00000</t>
  </si>
  <si>
    <t>02.2.02.10001
02.2.02.10003</t>
  </si>
  <si>
    <t>02.2.02.10002
02.2.02.S1470
02.2.02.71470</t>
  </si>
  <si>
    <t>02.2.02.00000</t>
  </si>
  <si>
    <t>02.2.03.10001</t>
  </si>
  <si>
    <t>02.2.03.10002
02.2.03.S1470
02.2.03.71470</t>
  </si>
  <si>
    <t>02.2.03.L519F</t>
  </si>
  <si>
    <t>02.2.A2.55196</t>
  </si>
  <si>
    <t>02.2.03.00000
02.2.A2.00000</t>
  </si>
  <si>
    <t>02.2.04.10001</t>
  </si>
  <si>
    <t>02.2.04.10002
02.2.04.S1470
02.2.04.71470</t>
  </si>
  <si>
    <t>02.2.04.71700
02.2.04.S1700</t>
  </si>
  <si>
    <t>02.2.04.00000</t>
  </si>
  <si>
    <t>02.2.05.10001</t>
  </si>
  <si>
    <t>02.2.05.10002
02.2.05.S1470
02.2.05.71470</t>
  </si>
  <si>
    <t>02.2.05.00000</t>
  </si>
  <si>
    <t>02.2.06.10001</t>
  </si>
  <si>
    <t>02.2.06.10002</t>
  </si>
  <si>
    <t>02.2.06.S1700
02.2.06.71700</t>
  </si>
  <si>
    <t>02.2.06.00000</t>
  </si>
  <si>
    <t>02.1.01.10001</t>
  </si>
  <si>
    <t>02.1.01.10002</t>
  </si>
  <si>
    <t>02.1.01.10003</t>
  </si>
  <si>
    <t>02.1.01.19980</t>
  </si>
  <si>
    <t>02.1.01.00000</t>
  </si>
  <si>
    <t>02.1.02.10001</t>
  </si>
  <si>
    <t>02.1.02.10002
02.1.02.70750
02.1.02.S0750</t>
  </si>
  <si>
    <t>02.1.02.00000</t>
  </si>
  <si>
    <t>02.1.03.10001</t>
  </si>
  <si>
    <t>02.1.03.70780
02.1.03.S0780</t>
  </si>
  <si>
    <t>02.1.03.10003</t>
  </si>
  <si>
    <t>02.1.03.10005</t>
  </si>
  <si>
    <t>02.1.03.70140</t>
  </si>
  <si>
    <t>02.1.03.00000</t>
  </si>
  <si>
    <t>02.1.04.10001</t>
  </si>
  <si>
    <t>02.1.04.10002</t>
  </si>
  <si>
    <t>02.1.04.00000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</si>
</sst>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0">
    <xf numFmtId="0" fontId="0" fillId="0" borderId="0" xfId="0"/>
    <xf numFmtId="0" fontId="4" fillId="0" borderId="0" xfId="0" applyFont="1" applyFill="1" applyBorder="1"/>
    <xf numFmtId="0" fontId="0" fillId="0" borderId="0" xfId="0" applyFill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7" fillId="0" borderId="0" xfId="0" applyFont="1" applyFill="1"/>
    <xf numFmtId="0" fontId="1" fillId="0" borderId="1" xfId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7" fillId="0" borderId="3" xfId="0" applyFont="1" applyFill="1" applyBorder="1"/>
    <xf numFmtId="0" fontId="7" fillId="0" borderId="4" xfId="0" applyFont="1" applyFill="1" applyBorder="1"/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CCFF"/>
      <color rgb="FFFF99CC"/>
      <color rgb="FF66FF33"/>
      <color rgb="FF66FF99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V1004"/>
  <sheetViews>
    <sheetView tabSelected="1" view="pageBreakPreview" topLeftCell="A2" zoomScale="79" zoomScaleNormal="75" zoomScaleSheetLayoutView="79" workbookViewId="0">
      <pane ySplit="14" topLeftCell="A708" activePane="bottomLeft" state="frozen"/>
      <selection activeCell="A2" sqref="A2"/>
      <selection pane="bottomLeft" activeCell="A708" sqref="A708:B711"/>
    </sheetView>
  </sheetViews>
  <sheetFormatPr defaultRowHeight="15"/>
  <cols>
    <col min="1" max="1" width="7.28515625" style="5" customWidth="1"/>
    <col min="2" max="2" width="38" style="5" customWidth="1"/>
    <col min="3" max="3" width="20" style="5" customWidth="1"/>
    <col min="4" max="4" width="16.85546875" style="5" customWidth="1"/>
    <col min="5" max="5" width="30.42578125" style="5" customWidth="1"/>
    <col min="6" max="6" width="18.5703125" style="5" bestFit="1" customWidth="1"/>
    <col min="7" max="7" width="18.140625" style="5" bestFit="1" customWidth="1"/>
    <col min="8" max="8" width="30.140625" style="5" customWidth="1"/>
    <col min="9" max="9" width="11.7109375" style="5" customWidth="1"/>
    <col min="10" max="10" width="8.5703125" style="5" customWidth="1"/>
    <col min="11" max="11" width="12.140625" style="5" customWidth="1"/>
    <col min="12" max="12" width="10.7109375" style="5" customWidth="1"/>
    <col min="13" max="19" width="9.140625" style="3"/>
    <col min="20" max="21" width="9.140625" style="6"/>
    <col min="22" max="22" width="9.140625" style="2"/>
  </cols>
  <sheetData>
    <row r="1" spans="1:19" s="6" customFormat="1" ht="15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3"/>
      <c r="N1" s="3"/>
      <c r="O1" s="3"/>
      <c r="P1" s="3"/>
      <c r="Q1" s="3"/>
      <c r="R1" s="3"/>
      <c r="S1" s="3"/>
    </row>
    <row r="2" spans="1:19" s="1" customFormat="1" ht="2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26"/>
      <c r="L2" s="26"/>
    </row>
    <row r="3" spans="1:19" s="1" customFormat="1" ht="17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9" s="1" customFormat="1" ht="18.75">
      <c r="A4" s="27" t="s">
        <v>420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9" s="1" customFormat="1" ht="18.75">
      <c r="A5" s="28" t="s">
        <v>421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s="1" customFormat="1" ht="18.75">
      <c r="A6" s="29" t="s">
        <v>169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9" s="1" customFormat="1">
      <c r="A7" s="31" t="s">
        <v>422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9" s="1" customForma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9" s="1" customFormat="1" ht="18.75">
      <c r="A9" s="32" t="s">
        <v>429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9" s="1" customForma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9" s="1" customFormat="1" ht="24.75" customHeight="1">
      <c r="A11" s="13" t="s">
        <v>51</v>
      </c>
      <c r="B11" s="13" t="s">
        <v>71</v>
      </c>
      <c r="C11" s="23" t="s">
        <v>72</v>
      </c>
      <c r="D11" s="24"/>
      <c r="E11" s="24"/>
      <c r="F11" s="24"/>
      <c r="G11" s="25"/>
      <c r="H11" s="13" t="s">
        <v>430</v>
      </c>
      <c r="I11" s="13"/>
      <c r="J11" s="13"/>
      <c r="K11" s="13"/>
      <c r="L11" s="13"/>
    </row>
    <row r="12" spans="1:19" s="1" customFormat="1" ht="35.25" customHeight="1">
      <c r="A12" s="13"/>
      <c r="B12" s="13"/>
      <c r="C12" s="13" t="s">
        <v>423</v>
      </c>
      <c r="D12" s="13"/>
      <c r="E12" s="18" t="s">
        <v>170</v>
      </c>
      <c r="F12" s="13" t="s">
        <v>426</v>
      </c>
      <c r="G12" s="13"/>
      <c r="H12" s="13" t="s">
        <v>52</v>
      </c>
      <c r="I12" s="13" t="s">
        <v>53</v>
      </c>
      <c r="J12" s="13" t="s">
        <v>54</v>
      </c>
      <c r="K12" s="13"/>
      <c r="L12" s="13"/>
    </row>
    <row r="13" spans="1:19" s="1" customFormat="1" ht="15.75" customHeight="1">
      <c r="A13" s="13"/>
      <c r="B13" s="13"/>
      <c r="C13" s="13" t="s">
        <v>424</v>
      </c>
      <c r="D13" s="13" t="s">
        <v>425</v>
      </c>
      <c r="E13" s="19"/>
      <c r="F13" s="13" t="s">
        <v>427</v>
      </c>
      <c r="G13" s="13" t="s">
        <v>428</v>
      </c>
      <c r="H13" s="13"/>
      <c r="I13" s="13"/>
      <c r="J13" s="13" t="s">
        <v>55</v>
      </c>
      <c r="K13" s="14" t="s">
        <v>135</v>
      </c>
      <c r="L13" s="14"/>
    </row>
    <row r="14" spans="1:19" s="1" customFormat="1" ht="69" customHeight="1">
      <c r="A14" s="13"/>
      <c r="B14" s="13"/>
      <c r="C14" s="13"/>
      <c r="D14" s="13"/>
      <c r="E14" s="20"/>
      <c r="F14" s="13"/>
      <c r="G14" s="13"/>
      <c r="H14" s="13"/>
      <c r="I14" s="13"/>
      <c r="J14" s="13"/>
      <c r="K14" s="7" t="s">
        <v>427</v>
      </c>
      <c r="L14" s="7" t="s">
        <v>428</v>
      </c>
    </row>
    <row r="15" spans="1:19" s="1" customFormat="1" ht="15.7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7">
        <v>10</v>
      </c>
      <c r="K15" s="7">
        <v>11</v>
      </c>
      <c r="L15" s="7">
        <v>12</v>
      </c>
    </row>
    <row r="16" spans="1:19" s="1" customFormat="1" ht="19.5" customHeight="1">
      <c r="A16" s="15" t="s">
        <v>114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7"/>
    </row>
    <row r="17" spans="1:12" s="1" customFormat="1" ht="36.75" customHeight="1">
      <c r="A17" s="15" t="s">
        <v>0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7"/>
    </row>
    <row r="18" spans="1:12" s="1" customFormat="1" ht="35.25" customHeight="1">
      <c r="A18" s="15" t="s">
        <v>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7"/>
    </row>
    <row r="19" spans="1:12" s="1" customFormat="1" ht="33.75" customHeight="1">
      <c r="A19" s="33" t="s">
        <v>103</v>
      </c>
      <c r="B19" s="34" t="s">
        <v>2</v>
      </c>
      <c r="C19" s="35"/>
      <c r="D19" s="36"/>
      <c r="E19" s="37" t="s">
        <v>58</v>
      </c>
      <c r="F19" s="38">
        <f t="shared" ref="F19:G22" si="0">F23</f>
        <v>339281982.24999994</v>
      </c>
      <c r="G19" s="38">
        <f t="shared" si="0"/>
        <v>338415009.08000004</v>
      </c>
      <c r="H19" s="39" t="s">
        <v>57</v>
      </c>
      <c r="I19" s="39" t="s">
        <v>57</v>
      </c>
      <c r="J19" s="39" t="s">
        <v>133</v>
      </c>
      <c r="K19" s="39" t="s">
        <v>133</v>
      </c>
      <c r="L19" s="39" t="s">
        <v>133</v>
      </c>
    </row>
    <row r="20" spans="1:12" s="1" customFormat="1" ht="68.25" customHeight="1">
      <c r="A20" s="33"/>
      <c r="B20" s="40"/>
      <c r="C20" s="41"/>
      <c r="D20" s="42"/>
      <c r="E20" s="37" t="s">
        <v>59</v>
      </c>
      <c r="F20" s="38">
        <f t="shared" si="0"/>
        <v>96145905.349999994</v>
      </c>
      <c r="G20" s="38">
        <f t="shared" si="0"/>
        <v>95620422.160000011</v>
      </c>
      <c r="H20" s="39"/>
      <c r="I20" s="39"/>
      <c r="J20" s="39"/>
      <c r="K20" s="39"/>
      <c r="L20" s="39"/>
    </row>
    <row r="21" spans="1:12" s="1" customFormat="1" ht="51.75" customHeight="1">
      <c r="A21" s="33"/>
      <c r="B21" s="40"/>
      <c r="C21" s="41"/>
      <c r="D21" s="42"/>
      <c r="E21" s="37" t="s">
        <v>56</v>
      </c>
      <c r="F21" s="38">
        <f t="shared" si="0"/>
        <v>221803452.19999999</v>
      </c>
      <c r="G21" s="38">
        <f t="shared" si="0"/>
        <v>221769175.01000002</v>
      </c>
      <c r="H21" s="39"/>
      <c r="I21" s="39"/>
      <c r="J21" s="39"/>
      <c r="K21" s="39"/>
      <c r="L21" s="39"/>
    </row>
    <row r="22" spans="1:12" s="1" customFormat="1" ht="51.75" customHeight="1">
      <c r="A22" s="33"/>
      <c r="B22" s="43"/>
      <c r="C22" s="44"/>
      <c r="D22" s="45"/>
      <c r="E22" s="37" t="s">
        <v>45</v>
      </c>
      <c r="F22" s="38">
        <f t="shared" si="0"/>
        <v>21332624.699999999</v>
      </c>
      <c r="G22" s="38">
        <f t="shared" si="0"/>
        <v>21025411.91</v>
      </c>
      <c r="H22" s="39"/>
      <c r="I22" s="39"/>
      <c r="J22" s="39"/>
      <c r="K22" s="39"/>
      <c r="L22" s="39"/>
    </row>
    <row r="23" spans="1:12" s="1" customFormat="1" ht="34.5" customHeight="1">
      <c r="A23" s="33" t="s">
        <v>74</v>
      </c>
      <c r="B23" s="46" t="s">
        <v>159</v>
      </c>
      <c r="C23" s="47" t="s">
        <v>133</v>
      </c>
      <c r="D23" s="47" t="s">
        <v>468</v>
      </c>
      <c r="E23" s="37" t="s">
        <v>58</v>
      </c>
      <c r="F23" s="38">
        <f t="shared" ref="F23:G25" si="1">F27+F30+F33+F36+F39+F42+F45+F48+F52+F56+F60+F64+F68+F72+F76+F80+F84+F88+F92+F95+F99+F103+F107+F111+F115</f>
        <v>339281982.24999994</v>
      </c>
      <c r="G23" s="38">
        <f t="shared" si="1"/>
        <v>338415009.08000004</v>
      </c>
      <c r="H23" s="39" t="s">
        <v>57</v>
      </c>
      <c r="I23" s="39" t="s">
        <v>57</v>
      </c>
      <c r="J23" s="39" t="s">
        <v>133</v>
      </c>
      <c r="K23" s="39" t="s">
        <v>133</v>
      </c>
      <c r="L23" s="39" t="s">
        <v>133</v>
      </c>
    </row>
    <row r="24" spans="1:12" s="1" customFormat="1" ht="69.75" customHeight="1">
      <c r="A24" s="33"/>
      <c r="B24" s="46"/>
      <c r="C24" s="47"/>
      <c r="D24" s="47"/>
      <c r="E24" s="37" t="s">
        <v>59</v>
      </c>
      <c r="F24" s="38">
        <f t="shared" si="1"/>
        <v>96145905.349999994</v>
      </c>
      <c r="G24" s="38">
        <f t="shared" si="1"/>
        <v>95620422.160000011</v>
      </c>
      <c r="H24" s="39"/>
      <c r="I24" s="39"/>
      <c r="J24" s="39"/>
      <c r="K24" s="39"/>
      <c r="L24" s="39"/>
    </row>
    <row r="25" spans="1:12" s="1" customFormat="1" ht="54.75" customHeight="1">
      <c r="A25" s="33"/>
      <c r="B25" s="46"/>
      <c r="C25" s="47"/>
      <c r="D25" s="47"/>
      <c r="E25" s="37" t="s">
        <v>56</v>
      </c>
      <c r="F25" s="38">
        <f t="shared" si="1"/>
        <v>221803452.19999999</v>
      </c>
      <c r="G25" s="38">
        <f t="shared" si="1"/>
        <v>221769175.01000002</v>
      </c>
      <c r="H25" s="39"/>
      <c r="I25" s="39"/>
      <c r="J25" s="39"/>
      <c r="K25" s="39"/>
      <c r="L25" s="39"/>
    </row>
    <row r="26" spans="1:12" s="1" customFormat="1" ht="54.75" customHeight="1">
      <c r="A26" s="33"/>
      <c r="B26" s="46"/>
      <c r="C26" s="47"/>
      <c r="D26" s="47"/>
      <c r="E26" s="37" t="s">
        <v>45</v>
      </c>
      <c r="F26" s="38">
        <f>F51+F55+F59+F63+F67+F71+F75+F79+F83+F87+F91+F98+F102+F106+F110+F114+F118</f>
        <v>21332624.699999999</v>
      </c>
      <c r="G26" s="38">
        <f>G51+G55+G59+G63+G67+G71+G75+G79+G83+G87+G91+G98+G102+G106+G110+G114+G118</f>
        <v>21025411.91</v>
      </c>
      <c r="H26" s="39"/>
      <c r="I26" s="39"/>
      <c r="J26" s="39"/>
      <c r="K26" s="39"/>
      <c r="L26" s="39"/>
    </row>
    <row r="27" spans="1:12" s="1" customFormat="1" ht="35.25" customHeight="1">
      <c r="A27" s="33" t="s">
        <v>75</v>
      </c>
      <c r="B27" s="48" t="s">
        <v>192</v>
      </c>
      <c r="C27" s="47">
        <v>504</v>
      </c>
      <c r="D27" s="47" t="s">
        <v>450</v>
      </c>
      <c r="E27" s="37" t="s">
        <v>58</v>
      </c>
      <c r="F27" s="38">
        <f t="shared" ref="F27:G27" si="2">SUM(F28:F29)</f>
        <v>655000</v>
      </c>
      <c r="G27" s="38">
        <f t="shared" si="2"/>
        <v>655000</v>
      </c>
      <c r="H27" s="49" t="s">
        <v>60</v>
      </c>
      <c r="I27" s="47" t="s">
        <v>125</v>
      </c>
      <c r="J27" s="47" t="s">
        <v>174</v>
      </c>
      <c r="K27" s="47">
        <v>100</v>
      </c>
      <c r="L27" s="47">
        <v>100</v>
      </c>
    </row>
    <row r="28" spans="1:12" s="1" customFormat="1" ht="71.25" customHeight="1">
      <c r="A28" s="33"/>
      <c r="B28" s="48"/>
      <c r="C28" s="47"/>
      <c r="D28" s="47"/>
      <c r="E28" s="37" t="s">
        <v>59</v>
      </c>
      <c r="F28" s="38">
        <v>0</v>
      </c>
      <c r="G28" s="38">
        <v>0</v>
      </c>
      <c r="H28" s="49"/>
      <c r="I28" s="47"/>
      <c r="J28" s="47"/>
      <c r="K28" s="47"/>
      <c r="L28" s="47"/>
    </row>
    <row r="29" spans="1:12" s="1" customFormat="1" ht="111" customHeight="1">
      <c r="A29" s="33"/>
      <c r="B29" s="48"/>
      <c r="C29" s="47"/>
      <c r="D29" s="47"/>
      <c r="E29" s="37" t="s">
        <v>56</v>
      </c>
      <c r="F29" s="38">
        <v>655000</v>
      </c>
      <c r="G29" s="38">
        <v>655000</v>
      </c>
      <c r="H29" s="49"/>
      <c r="I29" s="47"/>
      <c r="J29" s="47"/>
      <c r="K29" s="47"/>
      <c r="L29" s="47"/>
    </row>
    <row r="30" spans="1:12" s="1" customFormat="1" ht="57" customHeight="1">
      <c r="A30" s="33" t="s">
        <v>33</v>
      </c>
      <c r="B30" s="48" t="s">
        <v>492</v>
      </c>
      <c r="C30" s="47">
        <v>504</v>
      </c>
      <c r="D30" s="47" t="s">
        <v>451</v>
      </c>
      <c r="E30" s="37" t="s">
        <v>58</v>
      </c>
      <c r="F30" s="38">
        <f t="shared" ref="F30:G30" si="3">SUM(F31:F32)</f>
        <v>191181925.31999999</v>
      </c>
      <c r="G30" s="38">
        <f t="shared" si="3"/>
        <v>191181925.11000001</v>
      </c>
      <c r="H30" s="50" t="s">
        <v>240</v>
      </c>
      <c r="I30" s="39" t="s">
        <v>125</v>
      </c>
      <c r="J30" s="39" t="s">
        <v>174</v>
      </c>
      <c r="K30" s="39">
        <v>100</v>
      </c>
      <c r="L30" s="39">
        <v>100</v>
      </c>
    </row>
    <row r="31" spans="1:12" s="1" customFormat="1" ht="91.15" customHeight="1">
      <c r="A31" s="33"/>
      <c r="B31" s="48"/>
      <c r="C31" s="47"/>
      <c r="D31" s="47"/>
      <c r="E31" s="37" t="s">
        <v>59</v>
      </c>
      <c r="F31" s="38">
        <v>0</v>
      </c>
      <c r="G31" s="38">
        <v>0</v>
      </c>
      <c r="H31" s="51"/>
      <c r="I31" s="39"/>
      <c r="J31" s="39"/>
      <c r="K31" s="39"/>
      <c r="L31" s="39"/>
    </row>
    <row r="32" spans="1:12" s="1" customFormat="1" ht="267" customHeight="1">
      <c r="A32" s="33"/>
      <c r="B32" s="48"/>
      <c r="C32" s="47"/>
      <c r="D32" s="47"/>
      <c r="E32" s="37" t="s">
        <v>56</v>
      </c>
      <c r="F32" s="38">
        <v>191181925.31999999</v>
      </c>
      <c r="G32" s="38">
        <v>191181925.11000001</v>
      </c>
      <c r="H32" s="51"/>
      <c r="I32" s="39"/>
      <c r="J32" s="39"/>
      <c r="K32" s="39"/>
      <c r="L32" s="39"/>
    </row>
    <row r="33" spans="1:12" s="1" customFormat="1" ht="34.5" customHeight="1">
      <c r="A33" s="52" t="s">
        <v>104</v>
      </c>
      <c r="B33" s="53" t="s">
        <v>270</v>
      </c>
      <c r="C33" s="54">
        <v>504</v>
      </c>
      <c r="D33" s="54" t="s">
        <v>452</v>
      </c>
      <c r="E33" s="37" t="s">
        <v>58</v>
      </c>
      <c r="F33" s="38">
        <f t="shared" ref="F33:G33" si="4">SUM(F34:F35)</f>
        <v>26248137.280000001</v>
      </c>
      <c r="G33" s="38">
        <f t="shared" si="4"/>
        <v>26247707.960000001</v>
      </c>
      <c r="H33" s="54" t="s">
        <v>274</v>
      </c>
      <c r="I33" s="55" t="s">
        <v>125</v>
      </c>
      <c r="J33" s="55" t="s">
        <v>174</v>
      </c>
      <c r="K33" s="55">
        <v>100</v>
      </c>
      <c r="L33" s="55">
        <v>100</v>
      </c>
    </row>
    <row r="34" spans="1:12" s="1" customFormat="1" ht="68.25" customHeight="1">
      <c r="A34" s="56"/>
      <c r="B34" s="57"/>
      <c r="C34" s="58"/>
      <c r="D34" s="58"/>
      <c r="E34" s="37" t="s">
        <v>59</v>
      </c>
      <c r="F34" s="38">
        <v>26248137.280000001</v>
      </c>
      <c r="G34" s="38">
        <v>26247707.960000001</v>
      </c>
      <c r="H34" s="58"/>
      <c r="I34" s="59"/>
      <c r="J34" s="59"/>
      <c r="K34" s="59"/>
      <c r="L34" s="59"/>
    </row>
    <row r="35" spans="1:12" s="1" customFormat="1" ht="51" customHeight="1">
      <c r="A35" s="60"/>
      <c r="B35" s="61"/>
      <c r="C35" s="62"/>
      <c r="D35" s="62"/>
      <c r="E35" s="37" t="s">
        <v>56</v>
      </c>
      <c r="F35" s="38">
        <v>0</v>
      </c>
      <c r="G35" s="38">
        <v>0</v>
      </c>
      <c r="H35" s="58"/>
      <c r="I35" s="59"/>
      <c r="J35" s="59"/>
      <c r="K35" s="59"/>
      <c r="L35" s="59"/>
    </row>
    <row r="36" spans="1:12" s="1" customFormat="1" ht="34.5" customHeight="1">
      <c r="A36" s="52" t="s">
        <v>193</v>
      </c>
      <c r="B36" s="53" t="s">
        <v>271</v>
      </c>
      <c r="C36" s="54">
        <v>504</v>
      </c>
      <c r="D36" s="54" t="s">
        <v>453</v>
      </c>
      <c r="E36" s="37" t="s">
        <v>58</v>
      </c>
      <c r="F36" s="38">
        <f t="shared" ref="F36:G36" si="5">SUM(F37:F38)</f>
        <v>45903975.299999997</v>
      </c>
      <c r="G36" s="38">
        <f t="shared" si="5"/>
        <v>45755483</v>
      </c>
      <c r="H36" s="58"/>
      <c r="I36" s="59"/>
      <c r="J36" s="59"/>
      <c r="K36" s="59"/>
      <c r="L36" s="59"/>
    </row>
    <row r="37" spans="1:12" s="1" customFormat="1" ht="66.75" customHeight="1">
      <c r="A37" s="56"/>
      <c r="B37" s="57"/>
      <c r="C37" s="58"/>
      <c r="D37" s="58"/>
      <c r="E37" s="37" t="s">
        <v>59</v>
      </c>
      <c r="F37" s="38">
        <v>45903975.299999997</v>
      </c>
      <c r="G37" s="38">
        <v>45755483</v>
      </c>
      <c r="H37" s="58"/>
      <c r="I37" s="59"/>
      <c r="J37" s="59"/>
      <c r="K37" s="59"/>
      <c r="L37" s="59"/>
    </row>
    <row r="38" spans="1:12" s="1" customFormat="1" ht="51" customHeight="1">
      <c r="A38" s="60"/>
      <c r="B38" s="61"/>
      <c r="C38" s="62"/>
      <c r="D38" s="62"/>
      <c r="E38" s="37" t="s">
        <v>56</v>
      </c>
      <c r="F38" s="38">
        <v>0</v>
      </c>
      <c r="G38" s="38">
        <v>0</v>
      </c>
      <c r="H38" s="58"/>
      <c r="I38" s="59"/>
      <c r="J38" s="59"/>
      <c r="K38" s="59"/>
      <c r="L38" s="59"/>
    </row>
    <row r="39" spans="1:12" s="1" customFormat="1" ht="36.75" customHeight="1">
      <c r="A39" s="52" t="s">
        <v>272</v>
      </c>
      <c r="B39" s="53" t="s">
        <v>273</v>
      </c>
      <c r="C39" s="54">
        <v>504</v>
      </c>
      <c r="D39" s="54" t="s">
        <v>454</v>
      </c>
      <c r="E39" s="37" t="s">
        <v>58</v>
      </c>
      <c r="F39" s="38">
        <f t="shared" ref="F39:G39" si="6">SUM(F40:F41)</f>
        <v>1108881.3999999999</v>
      </c>
      <c r="G39" s="38">
        <f t="shared" si="6"/>
        <v>1108881.3999999999</v>
      </c>
      <c r="H39" s="58"/>
      <c r="I39" s="59"/>
      <c r="J39" s="59"/>
      <c r="K39" s="59"/>
      <c r="L39" s="59"/>
    </row>
    <row r="40" spans="1:12" s="1" customFormat="1" ht="66.75" customHeight="1">
      <c r="A40" s="56"/>
      <c r="B40" s="57"/>
      <c r="C40" s="58"/>
      <c r="D40" s="58"/>
      <c r="E40" s="37" t="s">
        <v>59</v>
      </c>
      <c r="F40" s="38">
        <v>1108881.3999999999</v>
      </c>
      <c r="G40" s="38">
        <v>1108881.3999999999</v>
      </c>
      <c r="H40" s="58"/>
      <c r="I40" s="59"/>
      <c r="J40" s="59"/>
      <c r="K40" s="59"/>
      <c r="L40" s="59"/>
    </row>
    <row r="41" spans="1:12" s="1" customFormat="1" ht="51" customHeight="1">
      <c r="A41" s="60"/>
      <c r="B41" s="61"/>
      <c r="C41" s="62"/>
      <c r="D41" s="62"/>
      <c r="E41" s="37" t="s">
        <v>56</v>
      </c>
      <c r="F41" s="38">
        <v>0</v>
      </c>
      <c r="G41" s="38">
        <v>0</v>
      </c>
      <c r="H41" s="62"/>
      <c r="I41" s="63"/>
      <c r="J41" s="63"/>
      <c r="K41" s="63"/>
      <c r="L41" s="63"/>
    </row>
    <row r="42" spans="1:12" s="1" customFormat="1" ht="39.75" customHeight="1">
      <c r="A42" s="33" t="s">
        <v>275</v>
      </c>
      <c r="B42" s="48" t="s">
        <v>276</v>
      </c>
      <c r="C42" s="47">
        <v>504</v>
      </c>
      <c r="D42" s="47" t="s">
        <v>455</v>
      </c>
      <c r="E42" s="37" t="s">
        <v>58</v>
      </c>
      <c r="F42" s="38">
        <f t="shared" ref="F42:G42" si="7">SUM(F43:F44)</f>
        <v>35631</v>
      </c>
      <c r="G42" s="38">
        <f t="shared" si="7"/>
        <v>35631</v>
      </c>
      <c r="H42" s="49" t="s">
        <v>61</v>
      </c>
      <c r="I42" s="39" t="s">
        <v>125</v>
      </c>
      <c r="J42" s="39" t="s">
        <v>174</v>
      </c>
      <c r="K42" s="39">
        <v>97</v>
      </c>
      <c r="L42" s="39">
        <v>97</v>
      </c>
    </row>
    <row r="43" spans="1:12" s="1" customFormat="1" ht="80.25" customHeight="1">
      <c r="A43" s="33"/>
      <c r="B43" s="48"/>
      <c r="C43" s="47"/>
      <c r="D43" s="47"/>
      <c r="E43" s="37" t="s">
        <v>59</v>
      </c>
      <c r="F43" s="38">
        <v>35631</v>
      </c>
      <c r="G43" s="38">
        <v>35631</v>
      </c>
      <c r="H43" s="49"/>
      <c r="I43" s="39"/>
      <c r="J43" s="39"/>
      <c r="K43" s="39"/>
      <c r="L43" s="39"/>
    </row>
    <row r="44" spans="1:12" s="1" customFormat="1" ht="96.75" customHeight="1">
      <c r="A44" s="33"/>
      <c r="B44" s="48"/>
      <c r="C44" s="47"/>
      <c r="D44" s="47"/>
      <c r="E44" s="37" t="s">
        <v>56</v>
      </c>
      <c r="F44" s="38">
        <v>0</v>
      </c>
      <c r="G44" s="38">
        <v>0</v>
      </c>
      <c r="H44" s="49"/>
      <c r="I44" s="39"/>
      <c r="J44" s="39"/>
      <c r="K44" s="39"/>
      <c r="L44" s="39"/>
    </row>
    <row r="45" spans="1:12" s="1" customFormat="1" ht="36" customHeight="1">
      <c r="A45" s="33" t="s">
        <v>195</v>
      </c>
      <c r="B45" s="48" t="s">
        <v>277</v>
      </c>
      <c r="C45" s="47">
        <v>504</v>
      </c>
      <c r="D45" s="47" t="s">
        <v>456</v>
      </c>
      <c r="E45" s="37" t="s">
        <v>58</v>
      </c>
      <c r="F45" s="38">
        <f t="shared" ref="F45:G45" si="8">SUM(F46:F47)</f>
        <v>2594875.5699999998</v>
      </c>
      <c r="G45" s="38">
        <f t="shared" si="8"/>
        <v>2594875.5699999998</v>
      </c>
      <c r="H45" s="49" t="s">
        <v>62</v>
      </c>
      <c r="I45" s="47" t="s">
        <v>125</v>
      </c>
      <c r="J45" s="47" t="s">
        <v>174</v>
      </c>
      <c r="K45" s="47">
        <v>100</v>
      </c>
      <c r="L45" s="47">
        <v>100</v>
      </c>
    </row>
    <row r="46" spans="1:12" s="1" customFormat="1" ht="73.5" customHeight="1">
      <c r="A46" s="33"/>
      <c r="B46" s="48"/>
      <c r="C46" s="47"/>
      <c r="D46" s="47"/>
      <c r="E46" s="37" t="s">
        <v>59</v>
      </c>
      <c r="F46" s="38">
        <v>2594875.5699999998</v>
      </c>
      <c r="G46" s="38">
        <v>2594875.5699999998</v>
      </c>
      <c r="H46" s="49"/>
      <c r="I46" s="47"/>
      <c r="J46" s="47"/>
      <c r="K46" s="47"/>
      <c r="L46" s="47"/>
    </row>
    <row r="47" spans="1:12" s="1" customFormat="1" ht="74.25" customHeight="1">
      <c r="A47" s="33"/>
      <c r="B47" s="48"/>
      <c r="C47" s="47"/>
      <c r="D47" s="47"/>
      <c r="E47" s="37" t="s">
        <v>56</v>
      </c>
      <c r="F47" s="38">
        <v>0</v>
      </c>
      <c r="G47" s="38">
        <v>0</v>
      </c>
      <c r="H47" s="49"/>
      <c r="I47" s="47"/>
      <c r="J47" s="47"/>
      <c r="K47" s="47"/>
      <c r="L47" s="47"/>
    </row>
    <row r="48" spans="1:12" s="1" customFormat="1" ht="40.5" customHeight="1">
      <c r="A48" s="33" t="s">
        <v>194</v>
      </c>
      <c r="B48" s="49" t="s">
        <v>278</v>
      </c>
      <c r="C48" s="47" t="s">
        <v>133</v>
      </c>
      <c r="D48" s="47" t="s">
        <v>133</v>
      </c>
      <c r="E48" s="37" t="s">
        <v>58</v>
      </c>
      <c r="F48" s="38">
        <f t="shared" ref="F48:G48" si="9">SUM(F49:F51)</f>
        <v>0</v>
      </c>
      <c r="G48" s="38">
        <f t="shared" si="9"/>
        <v>0</v>
      </c>
      <c r="H48" s="64" t="s">
        <v>120</v>
      </c>
      <c r="I48" s="47" t="s">
        <v>125</v>
      </c>
      <c r="J48" s="47" t="s">
        <v>174</v>
      </c>
      <c r="K48" s="47">
        <v>100</v>
      </c>
      <c r="L48" s="47">
        <v>100</v>
      </c>
    </row>
    <row r="49" spans="1:12" s="1" customFormat="1" ht="66" customHeight="1">
      <c r="A49" s="33"/>
      <c r="B49" s="49"/>
      <c r="C49" s="47"/>
      <c r="D49" s="47"/>
      <c r="E49" s="37" t="s">
        <v>59</v>
      </c>
      <c r="F49" s="38">
        <v>0</v>
      </c>
      <c r="G49" s="38">
        <v>0</v>
      </c>
      <c r="H49" s="64"/>
      <c r="I49" s="47"/>
      <c r="J49" s="47"/>
      <c r="K49" s="47"/>
      <c r="L49" s="47"/>
    </row>
    <row r="50" spans="1:12" s="1" customFormat="1" ht="54" customHeight="1">
      <c r="A50" s="33"/>
      <c r="B50" s="49"/>
      <c r="C50" s="47"/>
      <c r="D50" s="47"/>
      <c r="E50" s="37" t="s">
        <v>56</v>
      </c>
      <c r="F50" s="38">
        <v>0</v>
      </c>
      <c r="G50" s="38">
        <v>0</v>
      </c>
      <c r="H50" s="64"/>
      <c r="I50" s="47"/>
      <c r="J50" s="47"/>
      <c r="K50" s="47"/>
      <c r="L50" s="47"/>
    </row>
    <row r="51" spans="1:12" s="1" customFormat="1" ht="54" customHeight="1">
      <c r="A51" s="33"/>
      <c r="B51" s="49"/>
      <c r="C51" s="47"/>
      <c r="D51" s="47"/>
      <c r="E51" s="37" t="s">
        <v>45</v>
      </c>
      <c r="F51" s="38">
        <v>0</v>
      </c>
      <c r="G51" s="38">
        <v>0</v>
      </c>
      <c r="H51" s="64"/>
      <c r="I51" s="47"/>
      <c r="J51" s="47"/>
      <c r="K51" s="47"/>
      <c r="L51" s="47"/>
    </row>
    <row r="52" spans="1:12" s="1" customFormat="1" ht="37.5" customHeight="1">
      <c r="A52" s="33" t="s">
        <v>196</v>
      </c>
      <c r="B52" s="49" t="s">
        <v>314</v>
      </c>
      <c r="C52" s="47">
        <v>504</v>
      </c>
      <c r="D52" s="47" t="s">
        <v>457</v>
      </c>
      <c r="E52" s="37" t="s">
        <v>58</v>
      </c>
      <c r="F52" s="38">
        <f t="shared" ref="F52:G52" si="10">SUM(F53:F55)</f>
        <v>2855136.36</v>
      </c>
      <c r="G52" s="38">
        <f t="shared" si="10"/>
        <v>2855136.36</v>
      </c>
      <c r="H52" s="64"/>
      <c r="I52" s="47"/>
      <c r="J52" s="47"/>
      <c r="K52" s="47"/>
      <c r="L52" s="47"/>
    </row>
    <row r="53" spans="1:12" s="1" customFormat="1" ht="69.75" customHeight="1">
      <c r="A53" s="33"/>
      <c r="B53" s="49"/>
      <c r="C53" s="47"/>
      <c r="D53" s="47"/>
      <c r="E53" s="37" t="s">
        <v>59</v>
      </c>
      <c r="F53" s="38">
        <v>28551.360000000001</v>
      </c>
      <c r="G53" s="38">
        <v>28551.360000000001</v>
      </c>
      <c r="H53" s="64"/>
      <c r="I53" s="47"/>
      <c r="J53" s="47"/>
      <c r="K53" s="47"/>
      <c r="L53" s="47"/>
    </row>
    <row r="54" spans="1:12" s="1" customFormat="1" ht="54" customHeight="1">
      <c r="A54" s="33"/>
      <c r="B54" s="49"/>
      <c r="C54" s="47"/>
      <c r="D54" s="47"/>
      <c r="E54" s="37" t="s">
        <v>56</v>
      </c>
      <c r="F54" s="38">
        <v>2826585</v>
      </c>
      <c r="G54" s="38">
        <v>2826585</v>
      </c>
      <c r="H54" s="64"/>
      <c r="I54" s="47"/>
      <c r="J54" s="47"/>
      <c r="K54" s="47"/>
      <c r="L54" s="47"/>
    </row>
    <row r="55" spans="1:12" s="1" customFormat="1" ht="50.25" customHeight="1">
      <c r="A55" s="33"/>
      <c r="B55" s="49"/>
      <c r="C55" s="47"/>
      <c r="D55" s="47"/>
      <c r="E55" s="37" t="s">
        <v>45</v>
      </c>
      <c r="F55" s="38">
        <v>0</v>
      </c>
      <c r="G55" s="38">
        <v>0</v>
      </c>
      <c r="H55" s="64"/>
      <c r="I55" s="47"/>
      <c r="J55" s="47"/>
      <c r="K55" s="47"/>
      <c r="L55" s="47"/>
    </row>
    <row r="56" spans="1:12" s="1" customFormat="1" ht="36" customHeight="1">
      <c r="A56" s="33" t="s">
        <v>279</v>
      </c>
      <c r="B56" s="49" t="s">
        <v>280</v>
      </c>
      <c r="C56" s="47" t="s">
        <v>133</v>
      </c>
      <c r="D56" s="47" t="s">
        <v>133</v>
      </c>
      <c r="E56" s="37" t="s">
        <v>58</v>
      </c>
      <c r="F56" s="38">
        <f t="shared" ref="F56:G56" si="11">SUM(F57:F59)</f>
        <v>0</v>
      </c>
      <c r="G56" s="38">
        <f t="shared" si="11"/>
        <v>0</v>
      </c>
      <c r="H56" s="48" t="s">
        <v>121</v>
      </c>
      <c r="I56" s="47" t="s">
        <v>197</v>
      </c>
      <c r="J56" s="47" t="s">
        <v>174</v>
      </c>
      <c r="K56" s="47">
        <v>0</v>
      </c>
      <c r="L56" s="47">
        <v>0</v>
      </c>
    </row>
    <row r="57" spans="1:12" s="1" customFormat="1" ht="65.25" customHeight="1">
      <c r="A57" s="33"/>
      <c r="B57" s="49"/>
      <c r="C57" s="47"/>
      <c r="D57" s="47"/>
      <c r="E57" s="37" t="s">
        <v>59</v>
      </c>
      <c r="F57" s="38">
        <v>0</v>
      </c>
      <c r="G57" s="38">
        <v>0</v>
      </c>
      <c r="H57" s="48"/>
      <c r="I57" s="47"/>
      <c r="J57" s="47"/>
      <c r="K57" s="47"/>
      <c r="L57" s="47"/>
    </row>
    <row r="58" spans="1:12" s="1" customFormat="1" ht="54" customHeight="1">
      <c r="A58" s="33"/>
      <c r="B58" s="49"/>
      <c r="C58" s="47"/>
      <c r="D58" s="47"/>
      <c r="E58" s="37" t="s">
        <v>56</v>
      </c>
      <c r="F58" s="38">
        <v>0</v>
      </c>
      <c r="G58" s="38">
        <v>0</v>
      </c>
      <c r="H58" s="53" t="s">
        <v>122</v>
      </c>
      <c r="I58" s="54" t="s">
        <v>123</v>
      </c>
      <c r="J58" s="54" t="s">
        <v>174</v>
      </c>
      <c r="K58" s="54">
        <v>0</v>
      </c>
      <c r="L58" s="54">
        <v>0</v>
      </c>
    </row>
    <row r="59" spans="1:12" s="1" customFormat="1" ht="54" customHeight="1">
      <c r="A59" s="33"/>
      <c r="B59" s="49"/>
      <c r="C59" s="47"/>
      <c r="D59" s="47"/>
      <c r="E59" s="37" t="s">
        <v>45</v>
      </c>
      <c r="F59" s="38">
        <v>0</v>
      </c>
      <c r="G59" s="38">
        <v>0</v>
      </c>
      <c r="H59" s="57"/>
      <c r="I59" s="58"/>
      <c r="J59" s="58"/>
      <c r="K59" s="58"/>
      <c r="L59" s="58"/>
    </row>
    <row r="60" spans="1:12" s="1" customFormat="1" ht="33.75" customHeight="1">
      <c r="A60" s="52" t="s">
        <v>198</v>
      </c>
      <c r="B60" s="49" t="s">
        <v>286</v>
      </c>
      <c r="C60" s="54" t="s">
        <v>133</v>
      </c>
      <c r="D60" s="54" t="s">
        <v>133</v>
      </c>
      <c r="E60" s="37" t="s">
        <v>58</v>
      </c>
      <c r="F60" s="38">
        <f t="shared" ref="F60:G60" si="12">SUM(F61:F63)</f>
        <v>0</v>
      </c>
      <c r="G60" s="38">
        <f t="shared" si="12"/>
        <v>0</v>
      </c>
      <c r="H60" s="57"/>
      <c r="I60" s="58"/>
      <c r="J60" s="58"/>
      <c r="K60" s="58"/>
      <c r="L60" s="58"/>
    </row>
    <row r="61" spans="1:12" s="1" customFormat="1" ht="72" customHeight="1">
      <c r="A61" s="56"/>
      <c r="B61" s="49"/>
      <c r="C61" s="58"/>
      <c r="D61" s="58"/>
      <c r="E61" s="37" t="s">
        <v>59</v>
      </c>
      <c r="F61" s="38">
        <v>0</v>
      </c>
      <c r="G61" s="38">
        <v>0</v>
      </c>
      <c r="H61" s="57"/>
      <c r="I61" s="58"/>
      <c r="J61" s="58"/>
      <c r="K61" s="58"/>
      <c r="L61" s="58"/>
    </row>
    <row r="62" spans="1:12" s="1" customFormat="1" ht="54" customHeight="1">
      <c r="A62" s="56"/>
      <c r="B62" s="49"/>
      <c r="C62" s="58"/>
      <c r="D62" s="58"/>
      <c r="E62" s="37" t="s">
        <v>56</v>
      </c>
      <c r="F62" s="38">
        <v>0</v>
      </c>
      <c r="G62" s="38">
        <v>0</v>
      </c>
      <c r="H62" s="57"/>
      <c r="I62" s="58"/>
      <c r="J62" s="58"/>
      <c r="K62" s="58"/>
      <c r="L62" s="58"/>
    </row>
    <row r="63" spans="1:12" s="1" customFormat="1" ht="54" customHeight="1">
      <c r="A63" s="60"/>
      <c r="B63" s="49"/>
      <c r="C63" s="62"/>
      <c r="D63" s="62"/>
      <c r="E63" s="37" t="s">
        <v>45</v>
      </c>
      <c r="F63" s="38">
        <v>0</v>
      </c>
      <c r="G63" s="38">
        <v>0</v>
      </c>
      <c r="H63" s="61"/>
      <c r="I63" s="62"/>
      <c r="J63" s="62"/>
      <c r="K63" s="62"/>
      <c r="L63" s="62"/>
    </row>
    <row r="64" spans="1:12" s="1" customFormat="1" ht="33" customHeight="1">
      <c r="A64" s="33" t="s">
        <v>200</v>
      </c>
      <c r="B64" s="49" t="s">
        <v>287</v>
      </c>
      <c r="C64" s="47">
        <v>504</v>
      </c>
      <c r="D64" s="47" t="s">
        <v>458</v>
      </c>
      <c r="E64" s="37" t="s">
        <v>58</v>
      </c>
      <c r="F64" s="38">
        <f t="shared" ref="F64:G64" si="13">SUM(F65:F67)</f>
        <v>11586829</v>
      </c>
      <c r="G64" s="38">
        <f t="shared" si="13"/>
        <v>11586829</v>
      </c>
      <c r="H64" s="49" t="s">
        <v>199</v>
      </c>
      <c r="I64" s="47" t="s">
        <v>125</v>
      </c>
      <c r="J64" s="47" t="s">
        <v>174</v>
      </c>
      <c r="K64" s="47">
        <v>100</v>
      </c>
      <c r="L64" s="47">
        <v>100</v>
      </c>
    </row>
    <row r="65" spans="1:12" s="1" customFormat="1" ht="67.5" customHeight="1">
      <c r="A65" s="33"/>
      <c r="B65" s="49"/>
      <c r="C65" s="47"/>
      <c r="D65" s="47"/>
      <c r="E65" s="37" t="s">
        <v>59</v>
      </c>
      <c r="F65" s="38">
        <v>2252416</v>
      </c>
      <c r="G65" s="38">
        <v>2252416</v>
      </c>
      <c r="H65" s="49"/>
      <c r="I65" s="47"/>
      <c r="J65" s="47"/>
      <c r="K65" s="47"/>
      <c r="L65" s="47"/>
    </row>
    <row r="66" spans="1:12" s="1" customFormat="1" ht="51" customHeight="1">
      <c r="A66" s="33"/>
      <c r="B66" s="49"/>
      <c r="C66" s="47"/>
      <c r="D66" s="47"/>
      <c r="E66" s="37" t="s">
        <v>56</v>
      </c>
      <c r="F66" s="38">
        <v>9334413</v>
      </c>
      <c r="G66" s="38">
        <v>9334413</v>
      </c>
      <c r="H66" s="49"/>
      <c r="I66" s="47"/>
      <c r="J66" s="47"/>
      <c r="K66" s="47"/>
      <c r="L66" s="47"/>
    </row>
    <row r="67" spans="1:12" s="1" customFormat="1" ht="51" customHeight="1">
      <c r="A67" s="33"/>
      <c r="B67" s="49"/>
      <c r="C67" s="47"/>
      <c r="D67" s="47"/>
      <c r="E67" s="37" t="s">
        <v>45</v>
      </c>
      <c r="F67" s="38">
        <v>0</v>
      </c>
      <c r="G67" s="38">
        <v>0</v>
      </c>
      <c r="H67" s="49"/>
      <c r="I67" s="47"/>
      <c r="J67" s="47"/>
      <c r="K67" s="47"/>
      <c r="L67" s="47"/>
    </row>
    <row r="68" spans="1:12" s="1" customFormat="1" ht="33" customHeight="1">
      <c r="A68" s="33" t="s">
        <v>203</v>
      </c>
      <c r="B68" s="49" t="s">
        <v>288</v>
      </c>
      <c r="C68" s="47" t="s">
        <v>133</v>
      </c>
      <c r="D68" s="47" t="s">
        <v>133</v>
      </c>
      <c r="E68" s="37" t="s">
        <v>58</v>
      </c>
      <c r="F68" s="38">
        <f t="shared" ref="F68:G68" si="14">SUM(F69:F71)</f>
        <v>0</v>
      </c>
      <c r="G68" s="38">
        <f t="shared" si="14"/>
        <v>0</v>
      </c>
      <c r="H68" s="53" t="s">
        <v>201</v>
      </c>
      <c r="I68" s="54" t="s">
        <v>118</v>
      </c>
      <c r="J68" s="54" t="s">
        <v>174</v>
      </c>
      <c r="K68" s="54">
        <v>2</v>
      </c>
      <c r="L68" s="54">
        <v>2</v>
      </c>
    </row>
    <row r="69" spans="1:12" s="1" customFormat="1" ht="66" customHeight="1">
      <c r="A69" s="33"/>
      <c r="B69" s="49"/>
      <c r="C69" s="47"/>
      <c r="D69" s="47"/>
      <c r="E69" s="37" t="s">
        <v>59</v>
      </c>
      <c r="F69" s="38">
        <v>0</v>
      </c>
      <c r="G69" s="38">
        <v>0</v>
      </c>
      <c r="H69" s="57"/>
      <c r="I69" s="58"/>
      <c r="J69" s="58"/>
      <c r="K69" s="58"/>
      <c r="L69" s="58"/>
    </row>
    <row r="70" spans="1:12" s="1" customFormat="1" ht="51" customHeight="1">
      <c r="A70" s="33"/>
      <c r="B70" s="49"/>
      <c r="C70" s="47"/>
      <c r="D70" s="47"/>
      <c r="E70" s="37" t="s">
        <v>56</v>
      </c>
      <c r="F70" s="38">
        <v>0</v>
      </c>
      <c r="G70" s="38">
        <v>0</v>
      </c>
      <c r="H70" s="57"/>
      <c r="I70" s="58"/>
      <c r="J70" s="58"/>
      <c r="K70" s="58"/>
      <c r="L70" s="58"/>
    </row>
    <row r="71" spans="1:12" s="1" customFormat="1" ht="51" customHeight="1">
      <c r="A71" s="33"/>
      <c r="B71" s="49"/>
      <c r="C71" s="47"/>
      <c r="D71" s="47"/>
      <c r="E71" s="37" t="s">
        <v>45</v>
      </c>
      <c r="F71" s="38">
        <v>0</v>
      </c>
      <c r="G71" s="38">
        <v>0</v>
      </c>
      <c r="H71" s="57"/>
      <c r="I71" s="58"/>
      <c r="J71" s="58"/>
      <c r="K71" s="58"/>
      <c r="L71" s="58"/>
    </row>
    <row r="72" spans="1:12" s="1" customFormat="1" ht="33.75" customHeight="1">
      <c r="A72" s="52" t="s">
        <v>204</v>
      </c>
      <c r="B72" s="49" t="s">
        <v>289</v>
      </c>
      <c r="C72" s="54" t="s">
        <v>133</v>
      </c>
      <c r="D72" s="54" t="s">
        <v>133</v>
      </c>
      <c r="E72" s="37" t="s">
        <v>58</v>
      </c>
      <c r="F72" s="38">
        <f t="shared" ref="F72:G72" si="15">SUM(F73:F75)</f>
        <v>0</v>
      </c>
      <c r="G72" s="38">
        <f t="shared" si="15"/>
        <v>0</v>
      </c>
      <c r="H72" s="57"/>
      <c r="I72" s="58"/>
      <c r="J72" s="58"/>
      <c r="K72" s="58"/>
      <c r="L72" s="58"/>
    </row>
    <row r="73" spans="1:12" s="1" customFormat="1" ht="66" customHeight="1">
      <c r="A73" s="56"/>
      <c r="B73" s="49"/>
      <c r="C73" s="58"/>
      <c r="D73" s="58"/>
      <c r="E73" s="37" t="s">
        <v>59</v>
      </c>
      <c r="F73" s="38">
        <v>0</v>
      </c>
      <c r="G73" s="38">
        <v>0</v>
      </c>
      <c r="H73" s="57"/>
      <c r="I73" s="58"/>
      <c r="J73" s="58"/>
      <c r="K73" s="58"/>
      <c r="L73" s="58"/>
    </row>
    <row r="74" spans="1:12" s="1" customFormat="1" ht="51" customHeight="1">
      <c r="A74" s="56"/>
      <c r="B74" s="49"/>
      <c r="C74" s="58"/>
      <c r="D74" s="58"/>
      <c r="E74" s="37" t="s">
        <v>56</v>
      </c>
      <c r="F74" s="38">
        <v>0</v>
      </c>
      <c r="G74" s="38">
        <v>0</v>
      </c>
      <c r="H74" s="57"/>
      <c r="I74" s="58"/>
      <c r="J74" s="58"/>
      <c r="K74" s="58"/>
      <c r="L74" s="58"/>
    </row>
    <row r="75" spans="1:12" s="1" customFormat="1" ht="51" customHeight="1">
      <c r="A75" s="60"/>
      <c r="B75" s="49"/>
      <c r="C75" s="62"/>
      <c r="D75" s="62"/>
      <c r="E75" s="37" t="s">
        <v>45</v>
      </c>
      <c r="F75" s="38">
        <v>0</v>
      </c>
      <c r="G75" s="38">
        <v>0</v>
      </c>
      <c r="H75" s="61"/>
      <c r="I75" s="62"/>
      <c r="J75" s="62"/>
      <c r="K75" s="62"/>
      <c r="L75" s="62"/>
    </row>
    <row r="76" spans="1:12" s="1" customFormat="1" ht="42" customHeight="1">
      <c r="A76" s="33" t="s">
        <v>205</v>
      </c>
      <c r="B76" s="49" t="s">
        <v>290</v>
      </c>
      <c r="C76" s="47">
        <v>504</v>
      </c>
      <c r="D76" s="47" t="s">
        <v>459</v>
      </c>
      <c r="E76" s="37" t="s">
        <v>58</v>
      </c>
      <c r="F76" s="38">
        <f t="shared" ref="F76:G76" si="16">SUM(F77:F79)</f>
        <v>202020.2</v>
      </c>
      <c r="G76" s="38">
        <f t="shared" si="16"/>
        <v>202020.2</v>
      </c>
      <c r="H76" s="64" t="s">
        <v>161</v>
      </c>
      <c r="I76" s="47" t="s">
        <v>125</v>
      </c>
      <c r="J76" s="47" t="s">
        <v>174</v>
      </c>
      <c r="K76" s="47">
        <v>100</v>
      </c>
      <c r="L76" s="47">
        <v>100</v>
      </c>
    </row>
    <row r="77" spans="1:12" s="1" customFormat="1" ht="96" customHeight="1">
      <c r="A77" s="33"/>
      <c r="B77" s="49"/>
      <c r="C77" s="47"/>
      <c r="D77" s="47"/>
      <c r="E77" s="37" t="s">
        <v>59</v>
      </c>
      <c r="F77" s="38">
        <v>2020.2</v>
      </c>
      <c r="G77" s="38">
        <v>2020.2</v>
      </c>
      <c r="H77" s="64"/>
      <c r="I77" s="47"/>
      <c r="J77" s="47"/>
      <c r="K77" s="47"/>
      <c r="L77" s="47"/>
    </row>
    <row r="78" spans="1:12" s="1" customFormat="1" ht="86.25" customHeight="1">
      <c r="A78" s="33"/>
      <c r="B78" s="49"/>
      <c r="C78" s="47"/>
      <c r="D78" s="47"/>
      <c r="E78" s="37" t="s">
        <v>56</v>
      </c>
      <c r="F78" s="38">
        <v>200000</v>
      </c>
      <c r="G78" s="38">
        <v>200000</v>
      </c>
      <c r="H78" s="64"/>
      <c r="I78" s="47"/>
      <c r="J78" s="47"/>
      <c r="K78" s="47"/>
      <c r="L78" s="47"/>
    </row>
    <row r="79" spans="1:12" s="1" customFormat="1" ht="121.5" customHeight="1">
      <c r="A79" s="33"/>
      <c r="B79" s="49"/>
      <c r="C79" s="47"/>
      <c r="D79" s="47"/>
      <c r="E79" s="37" t="s">
        <v>45</v>
      </c>
      <c r="F79" s="38">
        <v>0</v>
      </c>
      <c r="G79" s="38">
        <v>0</v>
      </c>
      <c r="H79" s="64"/>
      <c r="I79" s="47"/>
      <c r="J79" s="47"/>
      <c r="K79" s="47"/>
      <c r="L79" s="47"/>
    </row>
    <row r="80" spans="1:12" s="1" customFormat="1" ht="118.5" customHeight="1">
      <c r="A80" s="33" t="s">
        <v>160</v>
      </c>
      <c r="B80" s="49" t="s">
        <v>291</v>
      </c>
      <c r="C80" s="47">
        <v>504</v>
      </c>
      <c r="D80" s="47" t="s">
        <v>460</v>
      </c>
      <c r="E80" s="37" t="s">
        <v>58</v>
      </c>
      <c r="F80" s="38">
        <f t="shared" ref="F80:G80" si="17">SUM(F81:F83)</f>
        <v>665500</v>
      </c>
      <c r="G80" s="38">
        <f t="shared" si="17"/>
        <v>665500</v>
      </c>
      <c r="H80" s="65" t="s">
        <v>380</v>
      </c>
      <c r="I80" s="54" t="s">
        <v>125</v>
      </c>
      <c r="J80" s="54" t="s">
        <v>174</v>
      </c>
      <c r="K80" s="54">
        <v>100</v>
      </c>
      <c r="L80" s="54">
        <v>100</v>
      </c>
    </row>
    <row r="81" spans="1:12" s="1" customFormat="1" ht="159.75" customHeight="1">
      <c r="A81" s="33"/>
      <c r="B81" s="49"/>
      <c r="C81" s="47"/>
      <c r="D81" s="47"/>
      <c r="E81" s="37" t="s">
        <v>59</v>
      </c>
      <c r="F81" s="38">
        <v>332750</v>
      </c>
      <c r="G81" s="38">
        <v>332750</v>
      </c>
      <c r="H81" s="66"/>
      <c r="I81" s="58"/>
      <c r="J81" s="58"/>
      <c r="K81" s="58"/>
      <c r="L81" s="58"/>
    </row>
    <row r="82" spans="1:12" s="1" customFormat="1" ht="178.5" customHeight="1">
      <c r="A82" s="33"/>
      <c r="B82" s="49"/>
      <c r="C82" s="47"/>
      <c r="D82" s="47"/>
      <c r="E82" s="37" t="s">
        <v>56</v>
      </c>
      <c r="F82" s="38">
        <v>332750</v>
      </c>
      <c r="G82" s="38">
        <v>332750</v>
      </c>
      <c r="H82" s="66"/>
      <c r="I82" s="58"/>
      <c r="J82" s="58"/>
      <c r="K82" s="58"/>
      <c r="L82" s="58"/>
    </row>
    <row r="83" spans="1:12" s="1" customFormat="1" ht="143.25" customHeight="1">
      <c r="A83" s="33"/>
      <c r="B83" s="49"/>
      <c r="C83" s="47"/>
      <c r="D83" s="47"/>
      <c r="E83" s="37" t="s">
        <v>45</v>
      </c>
      <c r="F83" s="38">
        <v>0</v>
      </c>
      <c r="G83" s="38">
        <v>0</v>
      </c>
      <c r="H83" s="67"/>
      <c r="I83" s="62"/>
      <c r="J83" s="62"/>
      <c r="K83" s="62"/>
      <c r="L83" s="62"/>
    </row>
    <row r="84" spans="1:12" s="1" customFormat="1" ht="36" customHeight="1">
      <c r="A84" s="33" t="s">
        <v>162</v>
      </c>
      <c r="B84" s="49" t="s">
        <v>292</v>
      </c>
      <c r="C84" s="47">
        <v>504</v>
      </c>
      <c r="D84" s="47" t="s">
        <v>461</v>
      </c>
      <c r="E84" s="37" t="s">
        <v>58</v>
      </c>
      <c r="F84" s="38">
        <f t="shared" ref="F84:G84" si="18">SUM(F85:F87)</f>
        <v>4326987</v>
      </c>
      <c r="G84" s="38">
        <f t="shared" si="18"/>
        <v>4326987</v>
      </c>
      <c r="H84" s="64" t="s">
        <v>163</v>
      </c>
      <c r="I84" s="47" t="s">
        <v>123</v>
      </c>
      <c r="J84" s="47" t="s">
        <v>174</v>
      </c>
      <c r="K84" s="47">
        <v>520</v>
      </c>
      <c r="L84" s="47">
        <v>520</v>
      </c>
    </row>
    <row r="85" spans="1:12" s="1" customFormat="1" ht="66.75" customHeight="1">
      <c r="A85" s="33"/>
      <c r="B85" s="49"/>
      <c r="C85" s="47"/>
      <c r="D85" s="47"/>
      <c r="E85" s="37" t="s">
        <v>59</v>
      </c>
      <c r="F85" s="38">
        <v>60000</v>
      </c>
      <c r="G85" s="38">
        <v>60000</v>
      </c>
      <c r="H85" s="64"/>
      <c r="I85" s="47"/>
      <c r="J85" s="47"/>
      <c r="K85" s="47"/>
      <c r="L85" s="47"/>
    </row>
    <row r="86" spans="1:12" s="1" customFormat="1" ht="48.75" customHeight="1">
      <c r="A86" s="33"/>
      <c r="B86" s="49"/>
      <c r="C86" s="47"/>
      <c r="D86" s="47"/>
      <c r="E86" s="37" t="s">
        <v>56</v>
      </c>
      <c r="F86" s="38">
        <v>4266987</v>
      </c>
      <c r="G86" s="38">
        <v>4266987</v>
      </c>
      <c r="H86" s="64"/>
      <c r="I86" s="47"/>
      <c r="J86" s="47"/>
      <c r="K86" s="47"/>
      <c r="L86" s="47"/>
    </row>
    <row r="87" spans="1:12" s="1" customFormat="1" ht="52.5" customHeight="1">
      <c r="A87" s="33"/>
      <c r="B87" s="49"/>
      <c r="C87" s="47"/>
      <c r="D87" s="47"/>
      <c r="E87" s="37" t="s">
        <v>45</v>
      </c>
      <c r="F87" s="38">
        <v>0</v>
      </c>
      <c r="G87" s="38">
        <v>0</v>
      </c>
      <c r="H87" s="64"/>
      <c r="I87" s="47"/>
      <c r="J87" s="47"/>
      <c r="K87" s="47"/>
      <c r="L87" s="47"/>
    </row>
    <row r="88" spans="1:12" s="1" customFormat="1" ht="63" customHeight="1">
      <c r="A88" s="33" t="s">
        <v>293</v>
      </c>
      <c r="B88" s="49" t="s">
        <v>294</v>
      </c>
      <c r="C88" s="47" t="s">
        <v>133</v>
      </c>
      <c r="D88" s="47" t="s">
        <v>133</v>
      </c>
      <c r="E88" s="37" t="s">
        <v>58</v>
      </c>
      <c r="F88" s="38">
        <f t="shared" ref="F88:G88" si="19">SUM(F89:F91)</f>
        <v>0</v>
      </c>
      <c r="G88" s="38">
        <f t="shared" si="19"/>
        <v>0</v>
      </c>
      <c r="H88" s="64" t="s">
        <v>164</v>
      </c>
      <c r="I88" s="47" t="s">
        <v>125</v>
      </c>
      <c r="J88" s="47" t="s">
        <v>174</v>
      </c>
      <c r="K88" s="47">
        <v>11.76</v>
      </c>
      <c r="L88" s="47">
        <v>11.76</v>
      </c>
    </row>
    <row r="89" spans="1:12" s="1" customFormat="1" ht="123.75" customHeight="1">
      <c r="A89" s="33"/>
      <c r="B89" s="49"/>
      <c r="C89" s="47"/>
      <c r="D89" s="47"/>
      <c r="E89" s="37" t="s">
        <v>59</v>
      </c>
      <c r="F89" s="38">
        <v>0</v>
      </c>
      <c r="G89" s="38">
        <v>0</v>
      </c>
      <c r="H89" s="64"/>
      <c r="I89" s="47"/>
      <c r="J89" s="47"/>
      <c r="K89" s="47"/>
      <c r="L89" s="47"/>
    </row>
    <row r="90" spans="1:12" s="1" customFormat="1" ht="128.25" customHeight="1">
      <c r="A90" s="33"/>
      <c r="B90" s="49"/>
      <c r="C90" s="47"/>
      <c r="D90" s="47"/>
      <c r="E90" s="37" t="s">
        <v>56</v>
      </c>
      <c r="F90" s="38">
        <v>0</v>
      </c>
      <c r="G90" s="38">
        <v>0</v>
      </c>
      <c r="H90" s="64"/>
      <c r="I90" s="47"/>
      <c r="J90" s="47"/>
      <c r="K90" s="47"/>
      <c r="L90" s="47"/>
    </row>
    <row r="91" spans="1:12" s="1" customFormat="1" ht="194.25" customHeight="1">
      <c r="A91" s="33"/>
      <c r="B91" s="49"/>
      <c r="C91" s="47"/>
      <c r="D91" s="47"/>
      <c r="E91" s="37" t="s">
        <v>45</v>
      </c>
      <c r="F91" s="38">
        <v>0</v>
      </c>
      <c r="G91" s="38">
        <v>0</v>
      </c>
      <c r="H91" s="64"/>
      <c r="I91" s="47"/>
      <c r="J91" s="47"/>
      <c r="K91" s="47"/>
      <c r="L91" s="47"/>
    </row>
    <row r="92" spans="1:12" s="1" customFormat="1" ht="35.25" customHeight="1">
      <c r="A92" s="33" t="s">
        <v>295</v>
      </c>
      <c r="B92" s="49" t="s">
        <v>296</v>
      </c>
      <c r="C92" s="47">
        <v>504</v>
      </c>
      <c r="D92" s="47" t="s">
        <v>462</v>
      </c>
      <c r="E92" s="37" t="s">
        <v>58</v>
      </c>
      <c r="F92" s="38">
        <f t="shared" ref="F92:G92" si="20">SUM(F93:F94)</f>
        <v>465000</v>
      </c>
      <c r="G92" s="38">
        <f t="shared" si="20"/>
        <v>465000</v>
      </c>
      <c r="H92" s="53" t="s">
        <v>206</v>
      </c>
      <c r="I92" s="47" t="s">
        <v>197</v>
      </c>
      <c r="J92" s="47" t="s">
        <v>174</v>
      </c>
      <c r="K92" s="47">
        <v>1</v>
      </c>
      <c r="L92" s="47">
        <v>1</v>
      </c>
    </row>
    <row r="93" spans="1:12" s="1" customFormat="1" ht="69" customHeight="1">
      <c r="A93" s="33"/>
      <c r="B93" s="49"/>
      <c r="C93" s="47"/>
      <c r="D93" s="47"/>
      <c r="E93" s="37" t="s">
        <v>59</v>
      </c>
      <c r="F93" s="38">
        <v>465000</v>
      </c>
      <c r="G93" s="38">
        <v>465000</v>
      </c>
      <c r="H93" s="57"/>
      <c r="I93" s="47"/>
      <c r="J93" s="47"/>
      <c r="K93" s="47"/>
      <c r="L93" s="47"/>
    </row>
    <row r="94" spans="1:12" s="1" customFormat="1" ht="55.5" customHeight="1">
      <c r="A94" s="33"/>
      <c r="B94" s="49"/>
      <c r="C94" s="47"/>
      <c r="D94" s="47"/>
      <c r="E94" s="37" t="s">
        <v>56</v>
      </c>
      <c r="F94" s="38">
        <v>0</v>
      </c>
      <c r="G94" s="38">
        <v>0</v>
      </c>
      <c r="H94" s="61"/>
      <c r="I94" s="47"/>
      <c r="J94" s="47"/>
      <c r="K94" s="47"/>
      <c r="L94" s="47"/>
    </row>
    <row r="95" spans="1:12" s="1" customFormat="1" ht="33" customHeight="1">
      <c r="A95" s="52" t="s">
        <v>334</v>
      </c>
      <c r="B95" s="53" t="s">
        <v>336</v>
      </c>
      <c r="C95" s="54">
        <v>504</v>
      </c>
      <c r="D95" s="54" t="s">
        <v>463</v>
      </c>
      <c r="E95" s="37" t="s">
        <v>58</v>
      </c>
      <c r="F95" s="38">
        <f t="shared" ref="F95:G95" si="21">SUM(F96:F98)</f>
        <v>8190985.8799999999</v>
      </c>
      <c r="G95" s="38">
        <f t="shared" si="21"/>
        <v>7929586.3800000008</v>
      </c>
      <c r="H95" s="53" t="s">
        <v>335</v>
      </c>
      <c r="I95" s="54" t="s">
        <v>125</v>
      </c>
      <c r="J95" s="54" t="s">
        <v>174</v>
      </c>
      <c r="K95" s="54">
        <v>100</v>
      </c>
      <c r="L95" s="54">
        <v>100</v>
      </c>
    </row>
    <row r="96" spans="1:12" s="1" customFormat="1" ht="69.75" customHeight="1">
      <c r="A96" s="56"/>
      <c r="B96" s="57"/>
      <c r="C96" s="58"/>
      <c r="D96" s="58"/>
      <c r="E96" s="37" t="s">
        <v>59</v>
      </c>
      <c r="F96" s="38">
        <v>413043.20000000001</v>
      </c>
      <c r="G96" s="38">
        <v>396479.23</v>
      </c>
      <c r="H96" s="57"/>
      <c r="I96" s="58"/>
      <c r="J96" s="58"/>
      <c r="K96" s="58"/>
      <c r="L96" s="58"/>
    </row>
    <row r="97" spans="1:12" s="1" customFormat="1" ht="68.25" customHeight="1">
      <c r="A97" s="56"/>
      <c r="B97" s="57"/>
      <c r="C97" s="58"/>
      <c r="D97" s="58"/>
      <c r="E97" s="37" t="s">
        <v>56</v>
      </c>
      <c r="F97" s="38">
        <v>1088911.98</v>
      </c>
      <c r="G97" s="38">
        <v>1054635</v>
      </c>
      <c r="H97" s="57"/>
      <c r="I97" s="58"/>
      <c r="J97" s="58"/>
      <c r="K97" s="58"/>
      <c r="L97" s="58"/>
    </row>
    <row r="98" spans="1:12" s="1" customFormat="1" ht="64.5" customHeight="1">
      <c r="A98" s="60"/>
      <c r="B98" s="61"/>
      <c r="C98" s="62"/>
      <c r="D98" s="62"/>
      <c r="E98" s="37" t="s">
        <v>45</v>
      </c>
      <c r="F98" s="38">
        <v>6689030.7000000002</v>
      </c>
      <c r="G98" s="38">
        <v>6478472.1500000004</v>
      </c>
      <c r="H98" s="61"/>
      <c r="I98" s="62"/>
      <c r="J98" s="62"/>
      <c r="K98" s="62"/>
      <c r="L98" s="62"/>
    </row>
    <row r="99" spans="1:12" s="1" customFormat="1" ht="30.75" customHeight="1">
      <c r="A99" s="52" t="s">
        <v>369</v>
      </c>
      <c r="B99" s="53" t="s">
        <v>370</v>
      </c>
      <c r="C99" s="54">
        <v>504</v>
      </c>
      <c r="D99" s="54" t="s">
        <v>464</v>
      </c>
      <c r="E99" s="37" t="s">
        <v>58</v>
      </c>
      <c r="F99" s="38">
        <f t="shared" ref="F99:G99" si="22">SUM(F100:F102)</f>
        <v>14643594</v>
      </c>
      <c r="G99" s="38">
        <f t="shared" si="22"/>
        <v>14546939.76</v>
      </c>
      <c r="H99" s="53" t="s">
        <v>371</v>
      </c>
      <c r="I99" s="54" t="s">
        <v>125</v>
      </c>
      <c r="J99" s="54" t="s">
        <v>174</v>
      </c>
      <c r="K99" s="54">
        <v>100</v>
      </c>
      <c r="L99" s="54">
        <v>100</v>
      </c>
    </row>
    <row r="100" spans="1:12" s="1" customFormat="1" ht="90.75" customHeight="1">
      <c r="A100" s="56"/>
      <c r="B100" s="57"/>
      <c r="C100" s="58"/>
      <c r="D100" s="58"/>
      <c r="E100" s="37" t="s">
        <v>59</v>
      </c>
      <c r="F100" s="38">
        <v>0</v>
      </c>
      <c r="G100" s="38">
        <v>0</v>
      </c>
      <c r="H100" s="57"/>
      <c r="I100" s="58"/>
      <c r="J100" s="58"/>
      <c r="K100" s="58"/>
      <c r="L100" s="58"/>
    </row>
    <row r="101" spans="1:12" s="1" customFormat="1" ht="74.25" customHeight="1">
      <c r="A101" s="56"/>
      <c r="B101" s="57"/>
      <c r="C101" s="58"/>
      <c r="D101" s="58"/>
      <c r="E101" s="37" t="s">
        <v>56</v>
      </c>
      <c r="F101" s="38">
        <v>0</v>
      </c>
      <c r="G101" s="38">
        <v>0</v>
      </c>
      <c r="H101" s="57"/>
      <c r="I101" s="58"/>
      <c r="J101" s="58"/>
      <c r="K101" s="58"/>
      <c r="L101" s="58"/>
    </row>
    <row r="102" spans="1:12" s="1" customFormat="1" ht="86.25" customHeight="1">
      <c r="A102" s="60"/>
      <c r="B102" s="61"/>
      <c r="C102" s="62"/>
      <c r="D102" s="62"/>
      <c r="E102" s="37" t="s">
        <v>45</v>
      </c>
      <c r="F102" s="38">
        <v>14643594</v>
      </c>
      <c r="G102" s="38">
        <v>14546939.76</v>
      </c>
      <c r="H102" s="61"/>
      <c r="I102" s="62"/>
      <c r="J102" s="62"/>
      <c r="K102" s="62"/>
      <c r="L102" s="62"/>
    </row>
    <row r="103" spans="1:12" s="1" customFormat="1" ht="35.25" customHeight="1">
      <c r="A103" s="52" t="s">
        <v>372</v>
      </c>
      <c r="B103" s="53" t="s">
        <v>373</v>
      </c>
      <c r="C103" s="54" t="s">
        <v>133</v>
      </c>
      <c r="D103" s="54" t="s">
        <v>133</v>
      </c>
      <c r="E103" s="37" t="s">
        <v>58</v>
      </c>
      <c r="F103" s="38">
        <f t="shared" ref="F103:G103" si="23">SUM(F104:F106)</f>
        <v>0</v>
      </c>
      <c r="G103" s="38">
        <f t="shared" si="23"/>
        <v>0</v>
      </c>
      <c r="H103" s="65" t="s">
        <v>374</v>
      </c>
      <c r="I103" s="54" t="s">
        <v>125</v>
      </c>
      <c r="J103" s="54" t="s">
        <v>174</v>
      </c>
      <c r="K103" s="54">
        <v>79.78</v>
      </c>
      <c r="L103" s="54">
        <v>79.78</v>
      </c>
    </row>
    <row r="104" spans="1:12" s="1" customFormat="1" ht="71.25" customHeight="1">
      <c r="A104" s="56"/>
      <c r="B104" s="57"/>
      <c r="C104" s="58"/>
      <c r="D104" s="58"/>
      <c r="E104" s="37" t="s">
        <v>59</v>
      </c>
      <c r="F104" s="38">
        <v>0</v>
      </c>
      <c r="G104" s="38">
        <v>0</v>
      </c>
      <c r="H104" s="66"/>
      <c r="I104" s="58"/>
      <c r="J104" s="58"/>
      <c r="K104" s="58"/>
      <c r="L104" s="58"/>
    </row>
    <row r="105" spans="1:12" s="1" customFormat="1" ht="53.25" customHeight="1">
      <c r="A105" s="56"/>
      <c r="B105" s="57"/>
      <c r="C105" s="58"/>
      <c r="D105" s="58"/>
      <c r="E105" s="37" t="s">
        <v>56</v>
      </c>
      <c r="F105" s="38">
        <v>0</v>
      </c>
      <c r="G105" s="38">
        <v>0</v>
      </c>
      <c r="H105" s="66"/>
      <c r="I105" s="58"/>
      <c r="J105" s="58"/>
      <c r="K105" s="58"/>
      <c r="L105" s="58"/>
    </row>
    <row r="106" spans="1:12" s="1" customFormat="1" ht="54.75" customHeight="1">
      <c r="A106" s="60"/>
      <c r="B106" s="61"/>
      <c r="C106" s="62"/>
      <c r="D106" s="62"/>
      <c r="E106" s="37" t="s">
        <v>45</v>
      </c>
      <c r="F106" s="38">
        <v>0</v>
      </c>
      <c r="G106" s="38">
        <v>0</v>
      </c>
      <c r="H106" s="67"/>
      <c r="I106" s="62"/>
      <c r="J106" s="62"/>
      <c r="K106" s="62"/>
      <c r="L106" s="62"/>
    </row>
    <row r="107" spans="1:12" s="1" customFormat="1" ht="63.75" customHeight="1">
      <c r="A107" s="52" t="s">
        <v>399</v>
      </c>
      <c r="B107" s="53" t="s">
        <v>400</v>
      </c>
      <c r="C107" s="54">
        <v>504</v>
      </c>
      <c r="D107" s="54" t="s">
        <v>465</v>
      </c>
      <c r="E107" s="37" t="s">
        <v>58</v>
      </c>
      <c r="F107" s="38">
        <f t="shared" ref="F107:G107" si="24">SUM(F108:F110)</f>
        <v>14800</v>
      </c>
      <c r="G107" s="38">
        <f t="shared" si="24"/>
        <v>14800</v>
      </c>
      <c r="H107" s="65" t="s">
        <v>401</v>
      </c>
      <c r="I107" s="54" t="s">
        <v>125</v>
      </c>
      <c r="J107" s="54" t="s">
        <v>174</v>
      </c>
      <c r="K107" s="54">
        <v>100</v>
      </c>
      <c r="L107" s="54">
        <v>100</v>
      </c>
    </row>
    <row r="108" spans="1:12" s="1" customFormat="1" ht="105" customHeight="1">
      <c r="A108" s="56"/>
      <c r="B108" s="57"/>
      <c r="C108" s="58"/>
      <c r="D108" s="58"/>
      <c r="E108" s="37" t="s">
        <v>59</v>
      </c>
      <c r="F108" s="38">
        <v>14800</v>
      </c>
      <c r="G108" s="38">
        <v>14800</v>
      </c>
      <c r="H108" s="66"/>
      <c r="I108" s="58"/>
      <c r="J108" s="58"/>
      <c r="K108" s="58"/>
      <c r="L108" s="58"/>
    </row>
    <row r="109" spans="1:12" s="1" customFormat="1" ht="100.5" customHeight="1">
      <c r="A109" s="56"/>
      <c r="B109" s="57"/>
      <c r="C109" s="58"/>
      <c r="D109" s="58"/>
      <c r="E109" s="37" t="s">
        <v>56</v>
      </c>
      <c r="F109" s="38">
        <v>0</v>
      </c>
      <c r="G109" s="38">
        <v>0</v>
      </c>
      <c r="H109" s="66"/>
      <c r="I109" s="58"/>
      <c r="J109" s="58"/>
      <c r="K109" s="58"/>
      <c r="L109" s="58"/>
    </row>
    <row r="110" spans="1:12" s="1" customFormat="1" ht="112.5" customHeight="1">
      <c r="A110" s="60"/>
      <c r="B110" s="61"/>
      <c r="C110" s="62"/>
      <c r="D110" s="62"/>
      <c r="E110" s="37" t="s">
        <v>45</v>
      </c>
      <c r="F110" s="38">
        <v>0</v>
      </c>
      <c r="G110" s="38">
        <v>0</v>
      </c>
      <c r="H110" s="67"/>
      <c r="I110" s="62"/>
      <c r="J110" s="62"/>
      <c r="K110" s="62"/>
      <c r="L110" s="62"/>
    </row>
    <row r="111" spans="1:12" s="1" customFormat="1" ht="33.75" customHeight="1">
      <c r="A111" s="52" t="s">
        <v>402</v>
      </c>
      <c r="B111" s="53" t="s">
        <v>403</v>
      </c>
      <c r="C111" s="54">
        <v>504</v>
      </c>
      <c r="D111" s="54" t="s">
        <v>466</v>
      </c>
      <c r="E111" s="37" t="s">
        <v>58</v>
      </c>
      <c r="F111" s="38">
        <f t="shared" ref="F111:G111" si="25">SUM(F112:F114)</f>
        <v>12272112.42</v>
      </c>
      <c r="G111" s="38">
        <f t="shared" si="25"/>
        <v>12272112.42</v>
      </c>
      <c r="H111" s="65" t="s">
        <v>404</v>
      </c>
      <c r="I111" s="54" t="s">
        <v>197</v>
      </c>
      <c r="J111" s="54" t="s">
        <v>174</v>
      </c>
      <c r="K111" s="54">
        <v>1</v>
      </c>
      <c r="L111" s="54">
        <v>1</v>
      </c>
    </row>
    <row r="112" spans="1:12" s="1" customFormat="1" ht="68.25" customHeight="1">
      <c r="A112" s="56"/>
      <c r="B112" s="57"/>
      <c r="C112" s="58"/>
      <c r="D112" s="58"/>
      <c r="E112" s="37" t="s">
        <v>59</v>
      </c>
      <c r="F112" s="38">
        <v>355232.52</v>
      </c>
      <c r="G112" s="38">
        <v>355232.52</v>
      </c>
      <c r="H112" s="66"/>
      <c r="I112" s="58"/>
      <c r="J112" s="58"/>
      <c r="K112" s="58"/>
      <c r="L112" s="58"/>
    </row>
    <row r="113" spans="1:12" s="1" customFormat="1" ht="51.75" customHeight="1">
      <c r="A113" s="56"/>
      <c r="B113" s="57"/>
      <c r="C113" s="58"/>
      <c r="D113" s="58"/>
      <c r="E113" s="37" t="s">
        <v>56</v>
      </c>
      <c r="F113" s="38">
        <v>11916879.9</v>
      </c>
      <c r="G113" s="38">
        <v>11916879.9</v>
      </c>
      <c r="H113" s="66"/>
      <c r="I113" s="58"/>
      <c r="J113" s="58"/>
      <c r="K113" s="58"/>
      <c r="L113" s="58"/>
    </row>
    <row r="114" spans="1:12" s="1" customFormat="1" ht="51.75" customHeight="1">
      <c r="A114" s="60"/>
      <c r="B114" s="61"/>
      <c r="C114" s="62"/>
      <c r="D114" s="62"/>
      <c r="E114" s="37" t="s">
        <v>45</v>
      </c>
      <c r="F114" s="38">
        <v>0</v>
      </c>
      <c r="G114" s="38">
        <v>0</v>
      </c>
      <c r="H114" s="67"/>
      <c r="I114" s="62"/>
      <c r="J114" s="62"/>
      <c r="K114" s="62"/>
      <c r="L114" s="62"/>
    </row>
    <row r="115" spans="1:12" s="1" customFormat="1" ht="39.75" customHeight="1">
      <c r="A115" s="52" t="s">
        <v>405</v>
      </c>
      <c r="B115" s="53" t="s">
        <v>406</v>
      </c>
      <c r="C115" s="54">
        <v>504</v>
      </c>
      <c r="D115" s="54" t="s">
        <v>467</v>
      </c>
      <c r="E115" s="37" t="s">
        <v>58</v>
      </c>
      <c r="F115" s="38">
        <f t="shared" ref="F115:G115" si="26">SUM(F116:F118)</f>
        <v>16330591.52</v>
      </c>
      <c r="G115" s="38">
        <f t="shared" si="26"/>
        <v>15970593.92</v>
      </c>
      <c r="H115" s="65" t="s">
        <v>407</v>
      </c>
      <c r="I115" s="54" t="s">
        <v>197</v>
      </c>
      <c r="J115" s="54" t="s">
        <v>174</v>
      </c>
      <c r="K115" s="54">
        <v>1</v>
      </c>
      <c r="L115" s="54">
        <v>1</v>
      </c>
    </row>
    <row r="116" spans="1:12" s="1" customFormat="1" ht="66.75" customHeight="1">
      <c r="A116" s="56"/>
      <c r="B116" s="57"/>
      <c r="C116" s="58"/>
      <c r="D116" s="58"/>
      <c r="E116" s="37" t="s">
        <v>59</v>
      </c>
      <c r="F116" s="38">
        <v>16330591.52</v>
      </c>
      <c r="G116" s="38">
        <v>15970593.92</v>
      </c>
      <c r="H116" s="66"/>
      <c r="I116" s="58"/>
      <c r="J116" s="58"/>
      <c r="K116" s="58"/>
      <c r="L116" s="58"/>
    </row>
    <row r="117" spans="1:12" s="1" customFormat="1" ht="51.75" customHeight="1">
      <c r="A117" s="56"/>
      <c r="B117" s="57"/>
      <c r="C117" s="58"/>
      <c r="D117" s="58"/>
      <c r="E117" s="37" t="s">
        <v>56</v>
      </c>
      <c r="F117" s="38">
        <v>0</v>
      </c>
      <c r="G117" s="38">
        <v>0</v>
      </c>
      <c r="H117" s="66"/>
      <c r="I117" s="58"/>
      <c r="J117" s="58"/>
      <c r="K117" s="58"/>
      <c r="L117" s="58"/>
    </row>
    <row r="118" spans="1:12" s="1" customFormat="1" ht="51.75" customHeight="1">
      <c r="A118" s="60"/>
      <c r="B118" s="61"/>
      <c r="C118" s="62"/>
      <c r="D118" s="62"/>
      <c r="E118" s="37" t="s">
        <v>45</v>
      </c>
      <c r="F118" s="38">
        <v>0</v>
      </c>
      <c r="G118" s="38">
        <v>0</v>
      </c>
      <c r="H118" s="67"/>
      <c r="I118" s="62"/>
      <c r="J118" s="62"/>
      <c r="K118" s="62"/>
      <c r="L118" s="62"/>
    </row>
    <row r="119" spans="1:12" s="1" customFormat="1" ht="38.25" customHeight="1">
      <c r="A119" s="33" t="s">
        <v>105</v>
      </c>
      <c r="B119" s="34" t="s">
        <v>3</v>
      </c>
      <c r="C119" s="35"/>
      <c r="D119" s="36"/>
      <c r="E119" s="37" t="s">
        <v>58</v>
      </c>
      <c r="F119" s="38">
        <f t="shared" ref="F119:G121" si="27">F122</f>
        <v>18013.45</v>
      </c>
      <c r="G119" s="38">
        <f t="shared" si="27"/>
        <v>18013.45</v>
      </c>
      <c r="H119" s="39" t="s">
        <v>57</v>
      </c>
      <c r="I119" s="39" t="s">
        <v>57</v>
      </c>
      <c r="J119" s="39" t="s">
        <v>133</v>
      </c>
      <c r="K119" s="39" t="s">
        <v>133</v>
      </c>
      <c r="L119" s="39" t="s">
        <v>133</v>
      </c>
    </row>
    <row r="120" spans="1:12" s="1" customFormat="1" ht="69" customHeight="1">
      <c r="A120" s="33"/>
      <c r="B120" s="40"/>
      <c r="C120" s="41"/>
      <c r="D120" s="42"/>
      <c r="E120" s="37" t="s">
        <v>59</v>
      </c>
      <c r="F120" s="38">
        <f t="shared" si="27"/>
        <v>18013.45</v>
      </c>
      <c r="G120" s="38">
        <f t="shared" si="27"/>
        <v>18013.45</v>
      </c>
      <c r="H120" s="39"/>
      <c r="I120" s="39"/>
      <c r="J120" s="39"/>
      <c r="K120" s="39"/>
      <c r="L120" s="39"/>
    </row>
    <row r="121" spans="1:12" s="1" customFormat="1" ht="50.25" customHeight="1">
      <c r="A121" s="33"/>
      <c r="B121" s="43"/>
      <c r="C121" s="44"/>
      <c r="D121" s="45"/>
      <c r="E121" s="37" t="s">
        <v>56</v>
      </c>
      <c r="F121" s="38">
        <f t="shared" si="27"/>
        <v>0</v>
      </c>
      <c r="G121" s="38">
        <f t="shared" si="27"/>
        <v>0</v>
      </c>
      <c r="H121" s="39"/>
      <c r="I121" s="39"/>
      <c r="J121" s="39"/>
      <c r="K121" s="39"/>
      <c r="L121" s="39"/>
    </row>
    <row r="122" spans="1:12" s="1" customFormat="1" ht="32.25" customHeight="1">
      <c r="A122" s="33" t="s">
        <v>76</v>
      </c>
      <c r="B122" s="68" t="s">
        <v>4</v>
      </c>
      <c r="C122" s="47" t="s">
        <v>133</v>
      </c>
      <c r="D122" s="47" t="s">
        <v>470</v>
      </c>
      <c r="E122" s="37" t="s">
        <v>58</v>
      </c>
      <c r="F122" s="38">
        <f t="shared" ref="F122:G124" si="28">F125+F128</f>
        <v>18013.45</v>
      </c>
      <c r="G122" s="38">
        <f t="shared" si="28"/>
        <v>18013.45</v>
      </c>
      <c r="H122" s="39" t="s">
        <v>57</v>
      </c>
      <c r="I122" s="39" t="s">
        <v>57</v>
      </c>
      <c r="J122" s="39" t="s">
        <v>133</v>
      </c>
      <c r="K122" s="39" t="s">
        <v>133</v>
      </c>
      <c r="L122" s="39" t="s">
        <v>133</v>
      </c>
    </row>
    <row r="123" spans="1:12" s="1" customFormat="1" ht="68.25" customHeight="1">
      <c r="A123" s="33"/>
      <c r="B123" s="48"/>
      <c r="C123" s="47"/>
      <c r="D123" s="47"/>
      <c r="E123" s="37" t="s">
        <v>59</v>
      </c>
      <c r="F123" s="38">
        <f t="shared" si="28"/>
        <v>18013.45</v>
      </c>
      <c r="G123" s="38">
        <f t="shared" si="28"/>
        <v>18013.45</v>
      </c>
      <c r="H123" s="39"/>
      <c r="I123" s="39"/>
      <c r="J123" s="39"/>
      <c r="K123" s="39"/>
      <c r="L123" s="39"/>
    </row>
    <row r="124" spans="1:12" s="1" customFormat="1" ht="52.5" customHeight="1">
      <c r="A124" s="33"/>
      <c r="B124" s="48"/>
      <c r="C124" s="47"/>
      <c r="D124" s="47"/>
      <c r="E124" s="37" t="s">
        <v>56</v>
      </c>
      <c r="F124" s="38">
        <f t="shared" si="28"/>
        <v>0</v>
      </c>
      <c r="G124" s="38">
        <f t="shared" si="28"/>
        <v>0</v>
      </c>
      <c r="H124" s="39"/>
      <c r="I124" s="39"/>
      <c r="J124" s="39"/>
      <c r="K124" s="39"/>
      <c r="L124" s="39"/>
    </row>
    <row r="125" spans="1:12" s="1" customFormat="1" ht="33" customHeight="1">
      <c r="A125" s="33" t="s">
        <v>77</v>
      </c>
      <c r="B125" s="48" t="s">
        <v>281</v>
      </c>
      <c r="C125" s="47">
        <v>504</v>
      </c>
      <c r="D125" s="47" t="s">
        <v>469</v>
      </c>
      <c r="E125" s="37" t="s">
        <v>58</v>
      </c>
      <c r="F125" s="38">
        <f t="shared" ref="F125:G125" si="29">SUM(F126:F127)</f>
        <v>18013.45</v>
      </c>
      <c r="G125" s="38">
        <f t="shared" si="29"/>
        <v>18013.45</v>
      </c>
      <c r="H125" s="53" t="s">
        <v>63</v>
      </c>
      <c r="I125" s="54" t="s">
        <v>125</v>
      </c>
      <c r="J125" s="54" t="s">
        <v>174</v>
      </c>
      <c r="K125" s="54">
        <v>82</v>
      </c>
      <c r="L125" s="54">
        <v>82</v>
      </c>
    </row>
    <row r="126" spans="1:12" s="1" customFormat="1" ht="66.75" customHeight="1">
      <c r="A126" s="33"/>
      <c r="B126" s="48"/>
      <c r="C126" s="47"/>
      <c r="D126" s="47"/>
      <c r="E126" s="37" t="s">
        <v>59</v>
      </c>
      <c r="F126" s="38">
        <v>18013.45</v>
      </c>
      <c r="G126" s="38">
        <v>18013.45</v>
      </c>
      <c r="H126" s="57"/>
      <c r="I126" s="58"/>
      <c r="J126" s="58"/>
      <c r="K126" s="58"/>
      <c r="L126" s="58"/>
    </row>
    <row r="127" spans="1:12" s="1" customFormat="1" ht="84.75" customHeight="1">
      <c r="A127" s="33"/>
      <c r="B127" s="48"/>
      <c r="C127" s="47"/>
      <c r="D127" s="47"/>
      <c r="E127" s="37" t="s">
        <v>56</v>
      </c>
      <c r="F127" s="38">
        <v>0</v>
      </c>
      <c r="G127" s="38">
        <v>0</v>
      </c>
      <c r="H127" s="61"/>
      <c r="I127" s="62"/>
      <c r="J127" s="62"/>
      <c r="K127" s="62"/>
      <c r="L127" s="62"/>
    </row>
    <row r="128" spans="1:12" s="1" customFormat="1" ht="41.25" customHeight="1">
      <c r="A128" s="33" t="s">
        <v>36</v>
      </c>
      <c r="B128" s="49" t="s">
        <v>282</v>
      </c>
      <c r="C128" s="47" t="s">
        <v>133</v>
      </c>
      <c r="D128" s="47" t="s">
        <v>133</v>
      </c>
      <c r="E128" s="37" t="s">
        <v>58</v>
      </c>
      <c r="F128" s="38">
        <f t="shared" ref="F128:G128" si="30">SUM(F129:F130)</f>
        <v>0</v>
      </c>
      <c r="G128" s="38">
        <f t="shared" si="30"/>
        <v>0</v>
      </c>
      <c r="H128" s="49" t="s">
        <v>132</v>
      </c>
      <c r="I128" s="47" t="s">
        <v>125</v>
      </c>
      <c r="J128" s="47" t="s">
        <v>174</v>
      </c>
      <c r="K128" s="47">
        <v>42</v>
      </c>
      <c r="L128" s="47">
        <v>42</v>
      </c>
    </row>
    <row r="129" spans="1:12" s="1" customFormat="1" ht="72.75" customHeight="1">
      <c r="A129" s="33"/>
      <c r="B129" s="49"/>
      <c r="C129" s="47"/>
      <c r="D129" s="47"/>
      <c r="E129" s="37" t="s">
        <v>59</v>
      </c>
      <c r="F129" s="38">
        <v>0</v>
      </c>
      <c r="G129" s="38">
        <v>0</v>
      </c>
      <c r="H129" s="49"/>
      <c r="I129" s="47"/>
      <c r="J129" s="47"/>
      <c r="K129" s="47"/>
      <c r="L129" s="47"/>
    </row>
    <row r="130" spans="1:12" s="1" customFormat="1" ht="54.75" customHeight="1">
      <c r="A130" s="33"/>
      <c r="B130" s="49"/>
      <c r="C130" s="47"/>
      <c r="D130" s="47"/>
      <c r="E130" s="37" t="s">
        <v>56</v>
      </c>
      <c r="F130" s="38">
        <v>0</v>
      </c>
      <c r="G130" s="38">
        <v>0</v>
      </c>
      <c r="H130" s="49"/>
      <c r="I130" s="47"/>
      <c r="J130" s="47"/>
      <c r="K130" s="47"/>
      <c r="L130" s="47"/>
    </row>
    <row r="131" spans="1:12" s="1" customFormat="1" ht="33.75" customHeight="1">
      <c r="A131" s="33" t="s">
        <v>138</v>
      </c>
      <c r="B131" s="34" t="s">
        <v>5</v>
      </c>
      <c r="C131" s="35"/>
      <c r="D131" s="36"/>
      <c r="E131" s="37" t="s">
        <v>58</v>
      </c>
      <c r="F131" s="38">
        <f t="shared" ref="F131:G133" si="31">F134</f>
        <v>520000</v>
      </c>
      <c r="G131" s="38">
        <f t="shared" si="31"/>
        <v>520000</v>
      </c>
      <c r="H131" s="39" t="s">
        <v>57</v>
      </c>
      <c r="I131" s="39" t="s">
        <v>57</v>
      </c>
      <c r="J131" s="39" t="s">
        <v>133</v>
      </c>
      <c r="K131" s="39" t="s">
        <v>133</v>
      </c>
      <c r="L131" s="39" t="s">
        <v>133</v>
      </c>
    </row>
    <row r="132" spans="1:12" s="1" customFormat="1" ht="70.5" customHeight="1">
      <c r="A132" s="33"/>
      <c r="B132" s="40"/>
      <c r="C132" s="41"/>
      <c r="D132" s="42"/>
      <c r="E132" s="37" t="s">
        <v>59</v>
      </c>
      <c r="F132" s="38">
        <f t="shared" si="31"/>
        <v>520000</v>
      </c>
      <c r="G132" s="38">
        <f t="shared" si="31"/>
        <v>520000</v>
      </c>
      <c r="H132" s="39"/>
      <c r="I132" s="39"/>
      <c r="J132" s="39"/>
      <c r="K132" s="39"/>
      <c r="L132" s="39"/>
    </row>
    <row r="133" spans="1:12" s="1" customFormat="1" ht="54.75" customHeight="1">
      <c r="A133" s="33"/>
      <c r="B133" s="43"/>
      <c r="C133" s="44"/>
      <c r="D133" s="45"/>
      <c r="E133" s="37" t="s">
        <v>56</v>
      </c>
      <c r="F133" s="38">
        <f t="shared" si="31"/>
        <v>0</v>
      </c>
      <c r="G133" s="38">
        <f t="shared" si="31"/>
        <v>0</v>
      </c>
      <c r="H133" s="39"/>
      <c r="I133" s="39"/>
      <c r="J133" s="39"/>
      <c r="K133" s="39"/>
      <c r="L133" s="39"/>
    </row>
    <row r="134" spans="1:12" s="1" customFormat="1" ht="34.5" customHeight="1">
      <c r="A134" s="33" t="s">
        <v>78</v>
      </c>
      <c r="B134" s="68" t="s">
        <v>6</v>
      </c>
      <c r="C134" s="47" t="s">
        <v>133</v>
      </c>
      <c r="D134" s="47" t="s">
        <v>474</v>
      </c>
      <c r="E134" s="37" t="s">
        <v>58</v>
      </c>
      <c r="F134" s="38">
        <f t="shared" ref="F134:G136" si="32">F137+F140+F143</f>
        <v>520000</v>
      </c>
      <c r="G134" s="38">
        <f t="shared" si="32"/>
        <v>520000</v>
      </c>
      <c r="H134" s="39" t="s">
        <v>57</v>
      </c>
      <c r="I134" s="39" t="s">
        <v>57</v>
      </c>
      <c r="J134" s="39" t="s">
        <v>133</v>
      </c>
      <c r="K134" s="39" t="s">
        <v>133</v>
      </c>
      <c r="L134" s="39" t="s">
        <v>133</v>
      </c>
    </row>
    <row r="135" spans="1:12" s="1" customFormat="1" ht="66.75" customHeight="1">
      <c r="A135" s="33"/>
      <c r="B135" s="48"/>
      <c r="C135" s="47"/>
      <c r="D135" s="47"/>
      <c r="E135" s="37" t="s">
        <v>59</v>
      </c>
      <c r="F135" s="38">
        <f t="shared" si="32"/>
        <v>520000</v>
      </c>
      <c r="G135" s="38">
        <f t="shared" si="32"/>
        <v>520000</v>
      </c>
      <c r="H135" s="39"/>
      <c r="I135" s="39"/>
      <c r="J135" s="39"/>
      <c r="K135" s="39"/>
      <c r="L135" s="39"/>
    </row>
    <row r="136" spans="1:12" s="1" customFormat="1" ht="51" customHeight="1">
      <c r="A136" s="33"/>
      <c r="B136" s="48"/>
      <c r="C136" s="47"/>
      <c r="D136" s="47"/>
      <c r="E136" s="37" t="s">
        <v>56</v>
      </c>
      <c r="F136" s="38">
        <f t="shared" si="32"/>
        <v>0</v>
      </c>
      <c r="G136" s="38">
        <f t="shared" si="32"/>
        <v>0</v>
      </c>
      <c r="H136" s="39"/>
      <c r="I136" s="39"/>
      <c r="J136" s="39"/>
      <c r="K136" s="39"/>
      <c r="L136" s="39"/>
    </row>
    <row r="137" spans="1:12" s="1" customFormat="1" ht="37.5" customHeight="1">
      <c r="A137" s="33" t="s">
        <v>79</v>
      </c>
      <c r="B137" s="48" t="s">
        <v>237</v>
      </c>
      <c r="C137" s="47">
        <v>504</v>
      </c>
      <c r="D137" s="47" t="s">
        <v>471</v>
      </c>
      <c r="E137" s="37" t="s">
        <v>58</v>
      </c>
      <c r="F137" s="38">
        <f t="shared" ref="F137:G137" si="33">SUM(F138:F139)</f>
        <v>100000</v>
      </c>
      <c r="G137" s="38">
        <f t="shared" si="33"/>
        <v>100000</v>
      </c>
      <c r="H137" s="48" t="s">
        <v>64</v>
      </c>
      <c r="I137" s="47" t="s">
        <v>125</v>
      </c>
      <c r="J137" s="47" t="s">
        <v>174</v>
      </c>
      <c r="K137" s="47">
        <v>55</v>
      </c>
      <c r="L137" s="47">
        <v>55</v>
      </c>
    </row>
    <row r="138" spans="1:12" s="1" customFormat="1" ht="78" customHeight="1">
      <c r="A138" s="33"/>
      <c r="B138" s="48"/>
      <c r="C138" s="47"/>
      <c r="D138" s="47"/>
      <c r="E138" s="37" t="s">
        <v>59</v>
      </c>
      <c r="F138" s="38">
        <v>100000</v>
      </c>
      <c r="G138" s="38">
        <v>100000</v>
      </c>
      <c r="H138" s="48"/>
      <c r="I138" s="47"/>
      <c r="J138" s="47"/>
      <c r="K138" s="47"/>
      <c r="L138" s="47"/>
    </row>
    <row r="139" spans="1:12" s="1" customFormat="1" ht="114" customHeight="1">
      <c r="A139" s="33"/>
      <c r="B139" s="48"/>
      <c r="C139" s="47"/>
      <c r="D139" s="47"/>
      <c r="E139" s="37" t="s">
        <v>56</v>
      </c>
      <c r="F139" s="38">
        <v>0</v>
      </c>
      <c r="G139" s="38">
        <v>0</v>
      </c>
      <c r="H139" s="48"/>
      <c r="I139" s="47"/>
      <c r="J139" s="47"/>
      <c r="K139" s="47"/>
      <c r="L139" s="47"/>
    </row>
    <row r="140" spans="1:12" s="1" customFormat="1" ht="33.75" customHeight="1">
      <c r="A140" s="33" t="s">
        <v>44</v>
      </c>
      <c r="B140" s="48" t="s">
        <v>283</v>
      </c>
      <c r="C140" s="47">
        <v>504</v>
      </c>
      <c r="D140" s="47" t="s">
        <v>472</v>
      </c>
      <c r="E140" s="37" t="s">
        <v>58</v>
      </c>
      <c r="F140" s="38">
        <f t="shared" ref="F140:G140" si="34">SUM(F141:F142)</f>
        <v>200000</v>
      </c>
      <c r="G140" s="38">
        <f t="shared" si="34"/>
        <v>200000</v>
      </c>
      <c r="H140" s="49" t="s">
        <v>67</v>
      </c>
      <c r="I140" s="47" t="s">
        <v>125</v>
      </c>
      <c r="J140" s="47" t="s">
        <v>202</v>
      </c>
      <c r="K140" s="69">
        <v>19.8</v>
      </c>
      <c r="L140" s="69">
        <v>19.8</v>
      </c>
    </row>
    <row r="141" spans="1:12" s="1" customFormat="1" ht="68.25" customHeight="1">
      <c r="A141" s="33"/>
      <c r="B141" s="48"/>
      <c r="C141" s="47"/>
      <c r="D141" s="47"/>
      <c r="E141" s="37" t="s">
        <v>59</v>
      </c>
      <c r="F141" s="38">
        <v>200000</v>
      </c>
      <c r="G141" s="38">
        <v>200000</v>
      </c>
      <c r="H141" s="49"/>
      <c r="I141" s="47"/>
      <c r="J141" s="47"/>
      <c r="K141" s="69"/>
      <c r="L141" s="69"/>
    </row>
    <row r="142" spans="1:12" s="1" customFormat="1" ht="55.15" customHeight="1">
      <c r="A142" s="33"/>
      <c r="B142" s="48"/>
      <c r="C142" s="47"/>
      <c r="D142" s="47"/>
      <c r="E142" s="37" t="s">
        <v>56</v>
      </c>
      <c r="F142" s="38">
        <v>0</v>
      </c>
      <c r="G142" s="38">
        <v>0</v>
      </c>
      <c r="H142" s="49"/>
      <c r="I142" s="47"/>
      <c r="J142" s="47"/>
      <c r="K142" s="69"/>
      <c r="L142" s="69"/>
    </row>
    <row r="143" spans="1:12" s="1" customFormat="1" ht="33.75" customHeight="1">
      <c r="A143" s="33" t="s">
        <v>46</v>
      </c>
      <c r="B143" s="49" t="s">
        <v>284</v>
      </c>
      <c r="C143" s="47">
        <v>504</v>
      </c>
      <c r="D143" s="47" t="s">
        <v>473</v>
      </c>
      <c r="E143" s="37" t="s">
        <v>58</v>
      </c>
      <c r="F143" s="38">
        <f t="shared" ref="F143:G143" si="35">SUM(F144:F145)</f>
        <v>220000</v>
      </c>
      <c r="G143" s="38">
        <f t="shared" si="35"/>
        <v>220000</v>
      </c>
      <c r="H143" s="49"/>
      <c r="I143" s="47"/>
      <c r="J143" s="47"/>
      <c r="K143" s="69"/>
      <c r="L143" s="69"/>
    </row>
    <row r="144" spans="1:12" s="1" customFormat="1" ht="69" customHeight="1">
      <c r="A144" s="33"/>
      <c r="B144" s="49"/>
      <c r="C144" s="47"/>
      <c r="D144" s="47"/>
      <c r="E144" s="37" t="s">
        <v>59</v>
      </c>
      <c r="F144" s="38">
        <v>220000</v>
      </c>
      <c r="G144" s="38">
        <v>220000</v>
      </c>
      <c r="H144" s="49"/>
      <c r="I144" s="47"/>
      <c r="J144" s="47"/>
      <c r="K144" s="69"/>
      <c r="L144" s="69"/>
    </row>
    <row r="145" spans="1:12" s="1" customFormat="1" ht="55.15" customHeight="1">
      <c r="A145" s="33"/>
      <c r="B145" s="49"/>
      <c r="C145" s="47"/>
      <c r="D145" s="47"/>
      <c r="E145" s="37" t="s">
        <v>56</v>
      </c>
      <c r="F145" s="38">
        <v>0</v>
      </c>
      <c r="G145" s="38">
        <v>0</v>
      </c>
      <c r="H145" s="49"/>
      <c r="I145" s="47"/>
      <c r="J145" s="47"/>
      <c r="K145" s="69"/>
      <c r="L145" s="69"/>
    </row>
    <row r="146" spans="1:12" s="1" customFormat="1" ht="36" customHeight="1">
      <c r="A146" s="33" t="s">
        <v>178</v>
      </c>
      <c r="B146" s="34" t="s">
        <v>7</v>
      </c>
      <c r="C146" s="35"/>
      <c r="D146" s="36"/>
      <c r="E146" s="37" t="s">
        <v>58</v>
      </c>
      <c r="F146" s="38">
        <f t="shared" ref="F146:G148" si="36">F149</f>
        <v>2867460.09</v>
      </c>
      <c r="G146" s="38">
        <f t="shared" si="36"/>
        <v>2867460.09</v>
      </c>
      <c r="H146" s="39" t="s">
        <v>57</v>
      </c>
      <c r="I146" s="39" t="s">
        <v>57</v>
      </c>
      <c r="J146" s="39" t="s">
        <v>133</v>
      </c>
      <c r="K146" s="39" t="s">
        <v>133</v>
      </c>
      <c r="L146" s="39" t="s">
        <v>133</v>
      </c>
    </row>
    <row r="147" spans="1:12" s="1" customFormat="1" ht="71.25" customHeight="1">
      <c r="A147" s="33"/>
      <c r="B147" s="40"/>
      <c r="C147" s="41"/>
      <c r="D147" s="42"/>
      <c r="E147" s="37" t="s">
        <v>59</v>
      </c>
      <c r="F147" s="38">
        <f t="shared" si="36"/>
        <v>863882.33</v>
      </c>
      <c r="G147" s="38">
        <f t="shared" si="36"/>
        <v>863882.33</v>
      </c>
      <c r="H147" s="39"/>
      <c r="I147" s="39"/>
      <c r="J147" s="39"/>
      <c r="K147" s="39"/>
      <c r="L147" s="39"/>
    </row>
    <row r="148" spans="1:12" s="1" customFormat="1" ht="50.25" customHeight="1">
      <c r="A148" s="33"/>
      <c r="B148" s="43"/>
      <c r="C148" s="44"/>
      <c r="D148" s="45"/>
      <c r="E148" s="37" t="s">
        <v>56</v>
      </c>
      <c r="F148" s="38">
        <f t="shared" si="36"/>
        <v>2003577.76</v>
      </c>
      <c r="G148" s="38">
        <f t="shared" si="36"/>
        <v>2003577.76</v>
      </c>
      <c r="H148" s="39"/>
      <c r="I148" s="39"/>
      <c r="J148" s="39"/>
      <c r="K148" s="39"/>
      <c r="L148" s="39"/>
    </row>
    <row r="149" spans="1:12" s="1" customFormat="1" ht="33.75" customHeight="1">
      <c r="A149" s="33" t="s">
        <v>80</v>
      </c>
      <c r="B149" s="68" t="s">
        <v>8</v>
      </c>
      <c r="C149" s="47" t="s">
        <v>133</v>
      </c>
      <c r="D149" s="47" t="s">
        <v>477</v>
      </c>
      <c r="E149" s="37" t="s">
        <v>58</v>
      </c>
      <c r="F149" s="38">
        <f t="shared" ref="F149:G151" si="37">F152+F155</f>
        <v>2867460.09</v>
      </c>
      <c r="G149" s="38">
        <f t="shared" si="37"/>
        <v>2867460.09</v>
      </c>
      <c r="H149" s="39" t="s">
        <v>57</v>
      </c>
      <c r="I149" s="39" t="s">
        <v>57</v>
      </c>
      <c r="J149" s="39" t="s">
        <v>133</v>
      </c>
      <c r="K149" s="39" t="s">
        <v>133</v>
      </c>
      <c r="L149" s="39" t="s">
        <v>133</v>
      </c>
    </row>
    <row r="150" spans="1:12" s="1" customFormat="1" ht="66.75" customHeight="1">
      <c r="A150" s="33"/>
      <c r="B150" s="48"/>
      <c r="C150" s="47"/>
      <c r="D150" s="47"/>
      <c r="E150" s="37" t="s">
        <v>59</v>
      </c>
      <c r="F150" s="38">
        <f t="shared" si="37"/>
        <v>863882.33</v>
      </c>
      <c r="G150" s="38">
        <f t="shared" si="37"/>
        <v>863882.33</v>
      </c>
      <c r="H150" s="39"/>
      <c r="I150" s="39"/>
      <c r="J150" s="39"/>
      <c r="K150" s="39"/>
      <c r="L150" s="39"/>
    </row>
    <row r="151" spans="1:12" s="1" customFormat="1" ht="49.15" customHeight="1">
      <c r="A151" s="33"/>
      <c r="B151" s="48"/>
      <c r="C151" s="47"/>
      <c r="D151" s="47"/>
      <c r="E151" s="37" t="s">
        <v>56</v>
      </c>
      <c r="F151" s="38">
        <f t="shared" si="37"/>
        <v>2003577.76</v>
      </c>
      <c r="G151" s="38">
        <f t="shared" si="37"/>
        <v>2003577.76</v>
      </c>
      <c r="H151" s="39"/>
      <c r="I151" s="39"/>
      <c r="J151" s="39"/>
      <c r="K151" s="39"/>
      <c r="L151" s="39"/>
    </row>
    <row r="152" spans="1:12" s="1" customFormat="1" ht="34.5" customHeight="1">
      <c r="A152" s="33" t="s">
        <v>81</v>
      </c>
      <c r="B152" s="48" t="s">
        <v>207</v>
      </c>
      <c r="C152" s="47">
        <v>504</v>
      </c>
      <c r="D152" s="47" t="s">
        <v>475</v>
      </c>
      <c r="E152" s="37" t="s">
        <v>58</v>
      </c>
      <c r="F152" s="38">
        <f t="shared" ref="F152:G152" si="38">SUM(F153:F154)</f>
        <v>843644.09</v>
      </c>
      <c r="G152" s="38">
        <f t="shared" si="38"/>
        <v>843644.09</v>
      </c>
      <c r="H152" s="48" t="s">
        <v>134</v>
      </c>
      <c r="I152" s="47" t="s">
        <v>125</v>
      </c>
      <c r="J152" s="47" t="s">
        <v>174</v>
      </c>
      <c r="K152" s="47">
        <v>100</v>
      </c>
      <c r="L152" s="47">
        <v>100</v>
      </c>
    </row>
    <row r="153" spans="1:12" s="1" customFormat="1" ht="69" customHeight="1">
      <c r="A153" s="33"/>
      <c r="B153" s="48"/>
      <c r="C153" s="47"/>
      <c r="D153" s="47"/>
      <c r="E153" s="37" t="s">
        <v>59</v>
      </c>
      <c r="F153" s="38">
        <v>843644.09</v>
      </c>
      <c r="G153" s="38">
        <v>843644.09</v>
      </c>
      <c r="H153" s="48"/>
      <c r="I153" s="47"/>
      <c r="J153" s="47"/>
      <c r="K153" s="47"/>
      <c r="L153" s="47"/>
    </row>
    <row r="154" spans="1:12" s="1" customFormat="1" ht="51" customHeight="1">
      <c r="A154" s="33"/>
      <c r="B154" s="48"/>
      <c r="C154" s="47"/>
      <c r="D154" s="47"/>
      <c r="E154" s="37" t="s">
        <v>56</v>
      </c>
      <c r="F154" s="38">
        <v>0</v>
      </c>
      <c r="G154" s="38">
        <v>0</v>
      </c>
      <c r="H154" s="48"/>
      <c r="I154" s="47"/>
      <c r="J154" s="47"/>
      <c r="K154" s="47"/>
      <c r="L154" s="47"/>
    </row>
    <row r="155" spans="1:12" s="1" customFormat="1" ht="78" customHeight="1">
      <c r="A155" s="33" t="s">
        <v>150</v>
      </c>
      <c r="B155" s="48" t="s">
        <v>208</v>
      </c>
      <c r="C155" s="47">
        <v>504</v>
      </c>
      <c r="D155" s="47" t="s">
        <v>476</v>
      </c>
      <c r="E155" s="37" t="s">
        <v>58</v>
      </c>
      <c r="F155" s="38">
        <f t="shared" ref="F155:G155" si="39">SUM(F156:F157)</f>
        <v>2023816</v>
      </c>
      <c r="G155" s="38">
        <f t="shared" si="39"/>
        <v>2023816</v>
      </c>
      <c r="H155" s="37" t="s">
        <v>168</v>
      </c>
      <c r="I155" s="70" t="s">
        <v>123</v>
      </c>
      <c r="J155" s="70" t="s">
        <v>174</v>
      </c>
      <c r="K155" s="70">
        <v>844</v>
      </c>
      <c r="L155" s="70">
        <v>844</v>
      </c>
    </row>
    <row r="156" spans="1:12" s="1" customFormat="1" ht="116.25" customHeight="1">
      <c r="A156" s="33"/>
      <c r="B156" s="48"/>
      <c r="C156" s="47"/>
      <c r="D156" s="47"/>
      <c r="E156" s="37" t="s">
        <v>59</v>
      </c>
      <c r="F156" s="38">
        <v>20238.240000000002</v>
      </c>
      <c r="G156" s="38">
        <v>20238.240000000002</v>
      </c>
      <c r="H156" s="64" t="s">
        <v>398</v>
      </c>
      <c r="I156" s="54" t="s">
        <v>125</v>
      </c>
      <c r="J156" s="54" t="s">
        <v>174</v>
      </c>
      <c r="K156" s="54">
        <v>0.3</v>
      </c>
      <c r="L156" s="54">
        <v>0.3</v>
      </c>
    </row>
    <row r="157" spans="1:12" s="1" customFormat="1" ht="139.5" customHeight="1">
      <c r="A157" s="33"/>
      <c r="B157" s="48"/>
      <c r="C157" s="47"/>
      <c r="D157" s="47"/>
      <c r="E157" s="37" t="s">
        <v>56</v>
      </c>
      <c r="F157" s="38">
        <v>2003577.76</v>
      </c>
      <c r="G157" s="38">
        <v>2003577.76</v>
      </c>
      <c r="H157" s="64"/>
      <c r="I157" s="62"/>
      <c r="J157" s="62"/>
      <c r="K157" s="62"/>
      <c r="L157" s="62"/>
    </row>
    <row r="158" spans="1:12" s="1" customFormat="1" ht="33.75" customHeight="1">
      <c r="A158" s="33" t="s">
        <v>184</v>
      </c>
      <c r="B158" s="34" t="s">
        <v>9</v>
      </c>
      <c r="C158" s="35"/>
      <c r="D158" s="36"/>
      <c r="E158" s="37" t="s">
        <v>58</v>
      </c>
      <c r="F158" s="38">
        <f t="shared" ref="F158:G160" si="40">F161</f>
        <v>26180508.41</v>
      </c>
      <c r="G158" s="38">
        <f t="shared" si="40"/>
        <v>26177688.41</v>
      </c>
      <c r="H158" s="39" t="s">
        <v>57</v>
      </c>
      <c r="I158" s="39" t="s">
        <v>57</v>
      </c>
      <c r="J158" s="39" t="s">
        <v>133</v>
      </c>
      <c r="K158" s="39" t="s">
        <v>133</v>
      </c>
      <c r="L158" s="39" t="s">
        <v>133</v>
      </c>
    </row>
    <row r="159" spans="1:12" s="1" customFormat="1" ht="72.75" customHeight="1">
      <c r="A159" s="33"/>
      <c r="B159" s="40"/>
      <c r="C159" s="41"/>
      <c r="D159" s="42"/>
      <c r="E159" s="37" t="s">
        <v>59</v>
      </c>
      <c r="F159" s="38">
        <f t="shared" si="40"/>
        <v>11089900.41</v>
      </c>
      <c r="G159" s="38">
        <f t="shared" si="40"/>
        <v>11087080.41</v>
      </c>
      <c r="H159" s="39"/>
      <c r="I159" s="39"/>
      <c r="J159" s="39"/>
      <c r="K159" s="39"/>
      <c r="L159" s="39"/>
    </row>
    <row r="160" spans="1:12" s="1" customFormat="1" ht="56.25" customHeight="1">
      <c r="A160" s="33"/>
      <c r="B160" s="43"/>
      <c r="C160" s="44"/>
      <c r="D160" s="45"/>
      <c r="E160" s="37" t="s">
        <v>56</v>
      </c>
      <c r="F160" s="38">
        <f t="shared" si="40"/>
        <v>15090608</v>
      </c>
      <c r="G160" s="38">
        <f t="shared" si="40"/>
        <v>15090608</v>
      </c>
      <c r="H160" s="39"/>
      <c r="I160" s="39"/>
      <c r="J160" s="39"/>
      <c r="K160" s="39"/>
      <c r="L160" s="39"/>
    </row>
    <row r="161" spans="1:12" s="1" customFormat="1" ht="36.75" customHeight="1">
      <c r="A161" s="33" t="s">
        <v>82</v>
      </c>
      <c r="B161" s="68" t="s">
        <v>10</v>
      </c>
      <c r="C161" s="47" t="s">
        <v>133</v>
      </c>
      <c r="D161" s="47" t="s">
        <v>482</v>
      </c>
      <c r="E161" s="37" t="s">
        <v>58</v>
      </c>
      <c r="F161" s="38">
        <f t="shared" ref="F161:G163" si="41">F164+F167+F170+F173+F176</f>
        <v>26180508.41</v>
      </c>
      <c r="G161" s="38">
        <f t="shared" si="41"/>
        <v>26177688.41</v>
      </c>
      <c r="H161" s="39" t="s">
        <v>57</v>
      </c>
      <c r="I161" s="39" t="s">
        <v>57</v>
      </c>
      <c r="J161" s="39" t="s">
        <v>133</v>
      </c>
      <c r="K161" s="39" t="s">
        <v>133</v>
      </c>
      <c r="L161" s="39" t="s">
        <v>133</v>
      </c>
    </row>
    <row r="162" spans="1:12" s="1" customFormat="1" ht="94.9" customHeight="1">
      <c r="A162" s="33"/>
      <c r="B162" s="48"/>
      <c r="C162" s="47"/>
      <c r="D162" s="47"/>
      <c r="E162" s="37" t="s">
        <v>59</v>
      </c>
      <c r="F162" s="38">
        <f t="shared" si="41"/>
        <v>11089900.41</v>
      </c>
      <c r="G162" s="38">
        <f t="shared" si="41"/>
        <v>11087080.41</v>
      </c>
      <c r="H162" s="39"/>
      <c r="I162" s="39"/>
      <c r="J162" s="39"/>
      <c r="K162" s="39"/>
      <c r="L162" s="39"/>
    </row>
    <row r="163" spans="1:12" s="1" customFormat="1" ht="72.75" customHeight="1">
      <c r="A163" s="33"/>
      <c r="B163" s="48"/>
      <c r="C163" s="47"/>
      <c r="D163" s="47"/>
      <c r="E163" s="37" t="s">
        <v>56</v>
      </c>
      <c r="F163" s="38">
        <f t="shared" si="41"/>
        <v>15090608</v>
      </c>
      <c r="G163" s="38">
        <f t="shared" si="41"/>
        <v>15090608</v>
      </c>
      <c r="H163" s="39"/>
      <c r="I163" s="39"/>
      <c r="J163" s="39"/>
      <c r="K163" s="39"/>
      <c r="L163" s="39"/>
    </row>
    <row r="164" spans="1:12" s="1" customFormat="1" ht="39.75" customHeight="1">
      <c r="A164" s="33" t="s">
        <v>83</v>
      </c>
      <c r="B164" s="48" t="s">
        <v>301</v>
      </c>
      <c r="C164" s="47">
        <v>504</v>
      </c>
      <c r="D164" s="47" t="s">
        <v>478</v>
      </c>
      <c r="E164" s="37" t="s">
        <v>58</v>
      </c>
      <c r="F164" s="38">
        <f t="shared" ref="F164:G164" si="42">SUM(F165:F166)</f>
        <v>1792353.09</v>
      </c>
      <c r="G164" s="38">
        <f t="shared" si="42"/>
        <v>1789533.09</v>
      </c>
      <c r="H164" s="71" t="s">
        <v>68</v>
      </c>
      <c r="I164" s="47" t="s">
        <v>125</v>
      </c>
      <c r="J164" s="47" t="s">
        <v>174</v>
      </c>
      <c r="K164" s="47">
        <v>100</v>
      </c>
      <c r="L164" s="47">
        <v>100</v>
      </c>
    </row>
    <row r="165" spans="1:12" s="1" customFormat="1" ht="95.25" customHeight="1">
      <c r="A165" s="33"/>
      <c r="B165" s="48"/>
      <c r="C165" s="47"/>
      <c r="D165" s="47"/>
      <c r="E165" s="37" t="s">
        <v>59</v>
      </c>
      <c r="F165" s="38">
        <v>1792353.09</v>
      </c>
      <c r="G165" s="38">
        <v>1789533.09</v>
      </c>
      <c r="H165" s="72"/>
      <c r="I165" s="47"/>
      <c r="J165" s="47"/>
      <c r="K165" s="47"/>
      <c r="L165" s="47"/>
    </row>
    <row r="166" spans="1:12" s="1" customFormat="1" ht="64.5" customHeight="1">
      <c r="A166" s="33"/>
      <c r="B166" s="48"/>
      <c r="C166" s="47"/>
      <c r="D166" s="47"/>
      <c r="E166" s="37" t="s">
        <v>56</v>
      </c>
      <c r="F166" s="38">
        <v>0</v>
      </c>
      <c r="G166" s="38">
        <v>0</v>
      </c>
      <c r="H166" s="72"/>
      <c r="I166" s="47"/>
      <c r="J166" s="47"/>
      <c r="K166" s="47"/>
      <c r="L166" s="47"/>
    </row>
    <row r="167" spans="1:12" s="1" customFormat="1" ht="33.75" customHeight="1">
      <c r="A167" s="33" t="s">
        <v>129</v>
      </c>
      <c r="B167" s="48" t="s">
        <v>130</v>
      </c>
      <c r="C167" s="47">
        <v>504</v>
      </c>
      <c r="D167" s="47" t="s">
        <v>479</v>
      </c>
      <c r="E167" s="37" t="s">
        <v>58</v>
      </c>
      <c r="F167" s="38">
        <f t="shared" ref="F167:G167" si="43">SUM(F168:F169)</f>
        <v>2964691.5</v>
      </c>
      <c r="G167" s="38">
        <f t="shared" si="43"/>
        <v>2964691.5</v>
      </c>
      <c r="H167" s="72"/>
      <c r="I167" s="47"/>
      <c r="J167" s="47"/>
      <c r="K167" s="47"/>
      <c r="L167" s="47"/>
    </row>
    <row r="168" spans="1:12" s="1" customFormat="1" ht="66.75" customHeight="1">
      <c r="A168" s="33"/>
      <c r="B168" s="48"/>
      <c r="C168" s="47"/>
      <c r="D168" s="47"/>
      <c r="E168" s="37" t="s">
        <v>59</v>
      </c>
      <c r="F168" s="38">
        <v>2964691.5</v>
      </c>
      <c r="G168" s="38">
        <v>2964691.5</v>
      </c>
      <c r="H168" s="72"/>
      <c r="I168" s="47"/>
      <c r="J168" s="47"/>
      <c r="K168" s="47"/>
      <c r="L168" s="47"/>
    </row>
    <row r="169" spans="1:12" s="1" customFormat="1" ht="50.25" customHeight="1">
      <c r="A169" s="33"/>
      <c r="B169" s="48"/>
      <c r="C169" s="47"/>
      <c r="D169" s="47"/>
      <c r="E169" s="37" t="s">
        <v>56</v>
      </c>
      <c r="F169" s="38">
        <v>0</v>
      </c>
      <c r="G169" s="38">
        <v>0</v>
      </c>
      <c r="H169" s="73"/>
      <c r="I169" s="47"/>
      <c r="J169" s="47"/>
      <c r="K169" s="47"/>
      <c r="L169" s="47"/>
    </row>
    <row r="170" spans="1:12" s="1" customFormat="1" ht="36.75" customHeight="1">
      <c r="A170" s="33" t="s">
        <v>131</v>
      </c>
      <c r="B170" s="49" t="s">
        <v>285</v>
      </c>
      <c r="C170" s="47">
        <v>504</v>
      </c>
      <c r="D170" s="47" t="s">
        <v>480</v>
      </c>
      <c r="E170" s="37" t="s">
        <v>58</v>
      </c>
      <c r="F170" s="38">
        <f t="shared" ref="F170:G170" si="44">SUM(F171:F172)</f>
        <v>21239421</v>
      </c>
      <c r="G170" s="38">
        <f t="shared" si="44"/>
        <v>21239421</v>
      </c>
      <c r="H170" s="49" t="s">
        <v>153</v>
      </c>
      <c r="I170" s="47" t="s">
        <v>125</v>
      </c>
      <c r="J170" s="47" t="s">
        <v>174</v>
      </c>
      <c r="K170" s="47">
        <v>100</v>
      </c>
      <c r="L170" s="47">
        <v>100</v>
      </c>
    </row>
    <row r="171" spans="1:12" s="1" customFormat="1" ht="68.25" customHeight="1">
      <c r="A171" s="33"/>
      <c r="B171" s="49"/>
      <c r="C171" s="47"/>
      <c r="D171" s="47"/>
      <c r="E171" s="37" t="s">
        <v>59</v>
      </c>
      <c r="F171" s="38">
        <v>6148813</v>
      </c>
      <c r="G171" s="38">
        <v>6148813</v>
      </c>
      <c r="H171" s="49"/>
      <c r="I171" s="47"/>
      <c r="J171" s="47"/>
      <c r="K171" s="47"/>
      <c r="L171" s="47"/>
    </row>
    <row r="172" spans="1:12" s="1" customFormat="1" ht="91.5" customHeight="1">
      <c r="A172" s="33"/>
      <c r="B172" s="49"/>
      <c r="C172" s="47"/>
      <c r="D172" s="47"/>
      <c r="E172" s="37" t="s">
        <v>56</v>
      </c>
      <c r="F172" s="38">
        <v>15090608</v>
      </c>
      <c r="G172" s="38">
        <v>15090608</v>
      </c>
      <c r="H172" s="49"/>
      <c r="I172" s="47"/>
      <c r="J172" s="47"/>
      <c r="K172" s="47"/>
      <c r="L172" s="47"/>
    </row>
    <row r="173" spans="1:12" s="1" customFormat="1" ht="38.25" customHeight="1">
      <c r="A173" s="52" t="s">
        <v>297</v>
      </c>
      <c r="B173" s="53" t="s">
        <v>298</v>
      </c>
      <c r="C173" s="54" t="s">
        <v>133</v>
      </c>
      <c r="D173" s="54" t="s">
        <v>133</v>
      </c>
      <c r="E173" s="37" t="s">
        <v>58</v>
      </c>
      <c r="F173" s="38">
        <f t="shared" ref="F173:G173" si="45">SUM(F174:F175)</f>
        <v>0</v>
      </c>
      <c r="G173" s="38">
        <f t="shared" si="45"/>
        <v>0</v>
      </c>
      <c r="H173" s="53" t="s">
        <v>299</v>
      </c>
      <c r="I173" s="54" t="s">
        <v>118</v>
      </c>
      <c r="J173" s="54" t="s">
        <v>174</v>
      </c>
      <c r="K173" s="54">
        <v>0</v>
      </c>
      <c r="L173" s="54">
        <v>0</v>
      </c>
    </row>
    <row r="174" spans="1:12" s="1" customFormat="1" ht="67.5" customHeight="1">
      <c r="A174" s="56"/>
      <c r="B174" s="57"/>
      <c r="C174" s="58"/>
      <c r="D174" s="58"/>
      <c r="E174" s="37" t="s">
        <v>59</v>
      </c>
      <c r="F174" s="38">
        <v>0</v>
      </c>
      <c r="G174" s="38">
        <v>0</v>
      </c>
      <c r="H174" s="57"/>
      <c r="I174" s="58"/>
      <c r="J174" s="58"/>
      <c r="K174" s="58"/>
      <c r="L174" s="58"/>
    </row>
    <row r="175" spans="1:12" s="1" customFormat="1" ht="51" customHeight="1">
      <c r="A175" s="60"/>
      <c r="B175" s="61"/>
      <c r="C175" s="62"/>
      <c r="D175" s="62"/>
      <c r="E175" s="37" t="s">
        <v>56</v>
      </c>
      <c r="F175" s="38">
        <v>0</v>
      </c>
      <c r="G175" s="38">
        <v>0</v>
      </c>
      <c r="H175" s="61"/>
      <c r="I175" s="62"/>
      <c r="J175" s="62"/>
      <c r="K175" s="62"/>
      <c r="L175" s="62"/>
    </row>
    <row r="176" spans="1:12" s="1" customFormat="1" ht="33" customHeight="1">
      <c r="A176" s="52" t="s">
        <v>412</v>
      </c>
      <c r="B176" s="53" t="s">
        <v>413</v>
      </c>
      <c r="C176" s="54">
        <v>504</v>
      </c>
      <c r="D176" s="54" t="s">
        <v>481</v>
      </c>
      <c r="E176" s="37" t="s">
        <v>58</v>
      </c>
      <c r="F176" s="38">
        <f t="shared" ref="F176:G176" si="46">SUM(F177:F178)</f>
        <v>184042.82</v>
      </c>
      <c r="G176" s="38">
        <f t="shared" si="46"/>
        <v>184042.82</v>
      </c>
      <c r="H176" s="65" t="s">
        <v>414</v>
      </c>
      <c r="I176" s="54" t="s">
        <v>197</v>
      </c>
      <c r="J176" s="54" t="s">
        <v>174</v>
      </c>
      <c r="K176" s="54">
        <v>1</v>
      </c>
      <c r="L176" s="54">
        <v>1</v>
      </c>
    </row>
    <row r="177" spans="1:12" s="1" customFormat="1" ht="69" customHeight="1">
      <c r="A177" s="56"/>
      <c r="B177" s="57"/>
      <c r="C177" s="58"/>
      <c r="D177" s="58"/>
      <c r="E177" s="37" t="s">
        <v>59</v>
      </c>
      <c r="F177" s="38">
        <v>184042.82</v>
      </c>
      <c r="G177" s="38">
        <v>184042.82</v>
      </c>
      <c r="H177" s="66"/>
      <c r="I177" s="58"/>
      <c r="J177" s="58"/>
      <c r="K177" s="58"/>
      <c r="L177" s="58"/>
    </row>
    <row r="178" spans="1:12" s="1" customFormat="1" ht="52.5" customHeight="1">
      <c r="A178" s="60"/>
      <c r="B178" s="61"/>
      <c r="C178" s="62"/>
      <c r="D178" s="62"/>
      <c r="E178" s="37" t="s">
        <v>56</v>
      </c>
      <c r="F178" s="38">
        <v>0</v>
      </c>
      <c r="G178" s="38">
        <v>0</v>
      </c>
      <c r="H178" s="67"/>
      <c r="I178" s="62"/>
      <c r="J178" s="62"/>
      <c r="K178" s="62"/>
      <c r="L178" s="62"/>
    </row>
    <row r="179" spans="1:12" s="1" customFormat="1" ht="37.5" customHeight="1">
      <c r="A179" s="33" t="s">
        <v>186</v>
      </c>
      <c r="B179" s="34" t="s">
        <v>11</v>
      </c>
      <c r="C179" s="35"/>
      <c r="D179" s="36"/>
      <c r="E179" s="37" t="s">
        <v>58</v>
      </c>
      <c r="F179" s="38">
        <f t="shared" ref="F179:G181" si="47">F182</f>
        <v>13207328</v>
      </c>
      <c r="G179" s="38">
        <f t="shared" si="47"/>
        <v>12910745.539999999</v>
      </c>
      <c r="H179" s="39" t="s">
        <v>57</v>
      </c>
      <c r="I179" s="39" t="s">
        <v>57</v>
      </c>
      <c r="J179" s="39" t="s">
        <v>133</v>
      </c>
      <c r="K179" s="39" t="s">
        <v>133</v>
      </c>
      <c r="L179" s="39" t="s">
        <v>133</v>
      </c>
    </row>
    <row r="180" spans="1:12" s="1" customFormat="1" ht="66.75" customHeight="1">
      <c r="A180" s="33"/>
      <c r="B180" s="40"/>
      <c r="C180" s="41"/>
      <c r="D180" s="42"/>
      <c r="E180" s="37" t="s">
        <v>59</v>
      </c>
      <c r="F180" s="38">
        <f t="shared" si="47"/>
        <v>0</v>
      </c>
      <c r="G180" s="38">
        <f t="shared" si="47"/>
        <v>0</v>
      </c>
      <c r="H180" s="39"/>
      <c r="I180" s="39"/>
      <c r="J180" s="39"/>
      <c r="K180" s="39"/>
      <c r="L180" s="39"/>
    </row>
    <row r="181" spans="1:12" s="1" customFormat="1" ht="51.75" customHeight="1">
      <c r="A181" s="33"/>
      <c r="B181" s="43"/>
      <c r="C181" s="44"/>
      <c r="D181" s="45"/>
      <c r="E181" s="37" t="s">
        <v>56</v>
      </c>
      <c r="F181" s="38">
        <f t="shared" si="47"/>
        <v>13207328</v>
      </c>
      <c r="G181" s="38">
        <f t="shared" si="47"/>
        <v>12910745.539999999</v>
      </c>
      <c r="H181" s="39"/>
      <c r="I181" s="39"/>
      <c r="J181" s="39"/>
      <c r="K181" s="39"/>
      <c r="L181" s="39"/>
    </row>
    <row r="182" spans="1:12" s="1" customFormat="1" ht="33" customHeight="1">
      <c r="A182" s="33" t="s">
        <v>84</v>
      </c>
      <c r="B182" s="68" t="s">
        <v>12</v>
      </c>
      <c r="C182" s="47" t="s">
        <v>133</v>
      </c>
      <c r="D182" s="47" t="s">
        <v>486</v>
      </c>
      <c r="E182" s="37" t="s">
        <v>58</v>
      </c>
      <c r="F182" s="38">
        <f t="shared" ref="F182:G184" si="48">F185+F188+F191</f>
        <v>13207328</v>
      </c>
      <c r="G182" s="38">
        <f t="shared" si="48"/>
        <v>12910745.539999999</v>
      </c>
      <c r="H182" s="39" t="s">
        <v>57</v>
      </c>
      <c r="I182" s="39" t="s">
        <v>57</v>
      </c>
      <c r="J182" s="39" t="s">
        <v>133</v>
      </c>
      <c r="K182" s="39" t="s">
        <v>133</v>
      </c>
      <c r="L182" s="39" t="s">
        <v>133</v>
      </c>
    </row>
    <row r="183" spans="1:12" s="1" customFormat="1" ht="69" customHeight="1">
      <c r="A183" s="33"/>
      <c r="B183" s="48"/>
      <c r="C183" s="47"/>
      <c r="D183" s="47"/>
      <c r="E183" s="37" t="s">
        <v>59</v>
      </c>
      <c r="F183" s="38">
        <f t="shared" si="48"/>
        <v>0</v>
      </c>
      <c r="G183" s="38">
        <f t="shared" si="48"/>
        <v>0</v>
      </c>
      <c r="H183" s="39"/>
      <c r="I183" s="39"/>
      <c r="J183" s="39"/>
      <c r="K183" s="39"/>
      <c r="L183" s="39"/>
    </row>
    <row r="184" spans="1:12" s="1" customFormat="1" ht="57" customHeight="1">
      <c r="A184" s="33"/>
      <c r="B184" s="48"/>
      <c r="C184" s="47"/>
      <c r="D184" s="47"/>
      <c r="E184" s="37" t="s">
        <v>56</v>
      </c>
      <c r="F184" s="38">
        <f t="shared" si="48"/>
        <v>13207328</v>
      </c>
      <c r="G184" s="38">
        <f t="shared" si="48"/>
        <v>12910745.539999999</v>
      </c>
      <c r="H184" s="39"/>
      <c r="I184" s="39"/>
      <c r="J184" s="39"/>
      <c r="K184" s="39"/>
      <c r="L184" s="39"/>
    </row>
    <row r="185" spans="1:12" s="1" customFormat="1" ht="35.25" customHeight="1">
      <c r="A185" s="33" t="s">
        <v>85</v>
      </c>
      <c r="B185" s="48" t="s">
        <v>214</v>
      </c>
      <c r="C185" s="47">
        <v>504</v>
      </c>
      <c r="D185" s="47" t="s">
        <v>483</v>
      </c>
      <c r="E185" s="37" t="s">
        <v>58</v>
      </c>
      <c r="F185" s="38">
        <f t="shared" ref="F185:G185" si="49">SUM(F186:F187)</f>
        <v>3544706</v>
      </c>
      <c r="G185" s="38">
        <f t="shared" si="49"/>
        <v>3414855.29</v>
      </c>
      <c r="H185" s="48" t="s">
        <v>209</v>
      </c>
      <c r="I185" s="47" t="s">
        <v>125</v>
      </c>
      <c r="J185" s="47" t="s">
        <v>174</v>
      </c>
      <c r="K185" s="47">
        <v>100</v>
      </c>
      <c r="L185" s="47">
        <v>100</v>
      </c>
    </row>
    <row r="186" spans="1:12" s="1" customFormat="1" ht="66.75" customHeight="1">
      <c r="A186" s="33"/>
      <c r="B186" s="48"/>
      <c r="C186" s="47"/>
      <c r="D186" s="47"/>
      <c r="E186" s="37" t="s">
        <v>59</v>
      </c>
      <c r="F186" s="38">
        <v>0</v>
      </c>
      <c r="G186" s="38">
        <v>0</v>
      </c>
      <c r="H186" s="48"/>
      <c r="I186" s="47"/>
      <c r="J186" s="47"/>
      <c r="K186" s="47"/>
      <c r="L186" s="47"/>
    </row>
    <row r="187" spans="1:12" s="1" customFormat="1" ht="75.75" customHeight="1">
      <c r="A187" s="33"/>
      <c r="B187" s="48"/>
      <c r="C187" s="47"/>
      <c r="D187" s="47"/>
      <c r="E187" s="37" t="s">
        <v>56</v>
      </c>
      <c r="F187" s="38">
        <v>3544706</v>
      </c>
      <c r="G187" s="38">
        <v>3414855.29</v>
      </c>
      <c r="H187" s="48"/>
      <c r="I187" s="47"/>
      <c r="J187" s="47"/>
      <c r="K187" s="47"/>
      <c r="L187" s="47"/>
    </row>
    <row r="188" spans="1:12" s="1" customFormat="1" ht="39" customHeight="1">
      <c r="A188" s="33" t="s">
        <v>151</v>
      </c>
      <c r="B188" s="48" t="s">
        <v>239</v>
      </c>
      <c r="C188" s="47">
        <v>504</v>
      </c>
      <c r="D188" s="47" t="s">
        <v>484</v>
      </c>
      <c r="E188" s="37" t="s">
        <v>58</v>
      </c>
      <c r="F188" s="38">
        <f t="shared" ref="F188:G188" si="50">SUM(F189:F190)</f>
        <v>3378119</v>
      </c>
      <c r="G188" s="38">
        <f t="shared" si="50"/>
        <v>3293039.01</v>
      </c>
      <c r="H188" s="74" t="s">
        <v>210</v>
      </c>
      <c r="I188" s="47" t="s">
        <v>125</v>
      </c>
      <c r="J188" s="47" t="s">
        <v>174</v>
      </c>
      <c r="K188" s="47">
        <v>100</v>
      </c>
      <c r="L188" s="47">
        <v>100</v>
      </c>
    </row>
    <row r="189" spans="1:12" s="1" customFormat="1" ht="69.75" customHeight="1">
      <c r="A189" s="33"/>
      <c r="B189" s="48"/>
      <c r="C189" s="47"/>
      <c r="D189" s="47"/>
      <c r="E189" s="37" t="s">
        <v>59</v>
      </c>
      <c r="F189" s="38">
        <v>0</v>
      </c>
      <c r="G189" s="38">
        <v>0</v>
      </c>
      <c r="H189" s="75"/>
      <c r="I189" s="47"/>
      <c r="J189" s="47"/>
      <c r="K189" s="47"/>
      <c r="L189" s="47"/>
    </row>
    <row r="190" spans="1:12" s="1" customFormat="1" ht="54" customHeight="1">
      <c r="A190" s="33"/>
      <c r="B190" s="48"/>
      <c r="C190" s="47"/>
      <c r="D190" s="47"/>
      <c r="E190" s="37" t="s">
        <v>56</v>
      </c>
      <c r="F190" s="38">
        <v>3378119</v>
      </c>
      <c r="G190" s="38">
        <v>3293039.01</v>
      </c>
      <c r="H190" s="75"/>
      <c r="I190" s="47"/>
      <c r="J190" s="47"/>
      <c r="K190" s="47"/>
      <c r="L190" s="47"/>
    </row>
    <row r="191" spans="1:12" s="1" customFormat="1" ht="39.75" customHeight="1">
      <c r="A191" s="33" t="s">
        <v>157</v>
      </c>
      <c r="B191" s="48" t="s">
        <v>238</v>
      </c>
      <c r="C191" s="47">
        <v>504</v>
      </c>
      <c r="D191" s="47" t="s">
        <v>485</v>
      </c>
      <c r="E191" s="37" t="s">
        <v>58</v>
      </c>
      <c r="F191" s="38">
        <f t="shared" ref="F191:G191" si="51">SUM(F192:F193)</f>
        <v>6284503</v>
      </c>
      <c r="G191" s="38">
        <f t="shared" si="51"/>
        <v>6202851.2400000002</v>
      </c>
      <c r="H191" s="48" t="s">
        <v>69</v>
      </c>
      <c r="I191" s="47" t="s">
        <v>125</v>
      </c>
      <c r="J191" s="47" t="s">
        <v>174</v>
      </c>
      <c r="K191" s="47">
        <v>100</v>
      </c>
      <c r="L191" s="47">
        <v>100</v>
      </c>
    </row>
    <row r="192" spans="1:12" s="1" customFormat="1" ht="69" customHeight="1">
      <c r="A192" s="33"/>
      <c r="B192" s="48"/>
      <c r="C192" s="47"/>
      <c r="D192" s="47"/>
      <c r="E192" s="37" t="s">
        <v>59</v>
      </c>
      <c r="F192" s="38">
        <v>0</v>
      </c>
      <c r="G192" s="38">
        <v>0</v>
      </c>
      <c r="H192" s="48"/>
      <c r="I192" s="47"/>
      <c r="J192" s="47"/>
      <c r="K192" s="47"/>
      <c r="L192" s="47"/>
    </row>
    <row r="193" spans="1:12" s="1" customFormat="1" ht="56.25" customHeight="1">
      <c r="A193" s="33"/>
      <c r="B193" s="48"/>
      <c r="C193" s="47"/>
      <c r="D193" s="47"/>
      <c r="E193" s="37" t="s">
        <v>56</v>
      </c>
      <c r="F193" s="38">
        <v>6284503</v>
      </c>
      <c r="G193" s="38">
        <v>6202851.2400000002</v>
      </c>
      <c r="H193" s="48"/>
      <c r="I193" s="47"/>
      <c r="J193" s="47"/>
      <c r="K193" s="47"/>
      <c r="L193" s="47"/>
    </row>
    <row r="194" spans="1:12" s="1" customFormat="1" ht="33" customHeight="1">
      <c r="A194" s="33" t="s">
        <v>211</v>
      </c>
      <c r="B194" s="34" t="s">
        <v>13</v>
      </c>
      <c r="C194" s="35"/>
      <c r="D194" s="36"/>
      <c r="E194" s="37" t="s">
        <v>58</v>
      </c>
      <c r="F194" s="38">
        <f t="shared" ref="F194:G196" si="52">F197</f>
        <v>1166927</v>
      </c>
      <c r="G194" s="38">
        <f t="shared" si="52"/>
        <v>1166927</v>
      </c>
      <c r="H194" s="39" t="s">
        <v>57</v>
      </c>
      <c r="I194" s="39" t="s">
        <v>57</v>
      </c>
      <c r="J194" s="39" t="s">
        <v>133</v>
      </c>
      <c r="K194" s="39" t="s">
        <v>133</v>
      </c>
      <c r="L194" s="39" t="s">
        <v>133</v>
      </c>
    </row>
    <row r="195" spans="1:12" s="1" customFormat="1" ht="66.75" customHeight="1">
      <c r="A195" s="33"/>
      <c r="B195" s="40"/>
      <c r="C195" s="41"/>
      <c r="D195" s="42"/>
      <c r="E195" s="37" t="s">
        <v>59</v>
      </c>
      <c r="F195" s="38">
        <f t="shared" si="52"/>
        <v>0</v>
      </c>
      <c r="G195" s="38">
        <f t="shared" si="52"/>
        <v>0</v>
      </c>
      <c r="H195" s="39"/>
      <c r="I195" s="39"/>
      <c r="J195" s="39"/>
      <c r="K195" s="39"/>
      <c r="L195" s="39"/>
    </row>
    <row r="196" spans="1:12" s="1" customFormat="1" ht="53.25" customHeight="1">
      <c r="A196" s="33"/>
      <c r="B196" s="43"/>
      <c r="C196" s="44"/>
      <c r="D196" s="45"/>
      <c r="E196" s="37" t="s">
        <v>56</v>
      </c>
      <c r="F196" s="38">
        <f t="shared" si="52"/>
        <v>1166927</v>
      </c>
      <c r="G196" s="38">
        <f t="shared" si="52"/>
        <v>1166927</v>
      </c>
      <c r="H196" s="39"/>
      <c r="I196" s="39"/>
      <c r="J196" s="39"/>
      <c r="K196" s="39"/>
      <c r="L196" s="39"/>
    </row>
    <row r="197" spans="1:12" s="1" customFormat="1" ht="33.75" customHeight="1">
      <c r="A197" s="33" t="s">
        <v>212</v>
      </c>
      <c r="B197" s="68" t="s">
        <v>14</v>
      </c>
      <c r="C197" s="47" t="s">
        <v>133</v>
      </c>
      <c r="D197" s="47" t="s">
        <v>488</v>
      </c>
      <c r="E197" s="37" t="s">
        <v>58</v>
      </c>
      <c r="F197" s="38">
        <f t="shared" ref="F197:G199" si="53">F200+F203</f>
        <v>1166927</v>
      </c>
      <c r="G197" s="38">
        <f t="shared" si="53"/>
        <v>1166927</v>
      </c>
      <c r="H197" s="39" t="s">
        <v>57</v>
      </c>
      <c r="I197" s="39" t="s">
        <v>57</v>
      </c>
      <c r="J197" s="39" t="s">
        <v>133</v>
      </c>
      <c r="K197" s="39" t="s">
        <v>133</v>
      </c>
      <c r="L197" s="39" t="s">
        <v>133</v>
      </c>
    </row>
    <row r="198" spans="1:12" s="1" customFormat="1" ht="71.25" customHeight="1">
      <c r="A198" s="33"/>
      <c r="B198" s="48"/>
      <c r="C198" s="47"/>
      <c r="D198" s="47"/>
      <c r="E198" s="37" t="s">
        <v>59</v>
      </c>
      <c r="F198" s="38">
        <f t="shared" si="53"/>
        <v>0</v>
      </c>
      <c r="G198" s="38">
        <f t="shared" si="53"/>
        <v>0</v>
      </c>
      <c r="H198" s="39"/>
      <c r="I198" s="39"/>
      <c r="J198" s="39"/>
      <c r="K198" s="39"/>
      <c r="L198" s="39"/>
    </row>
    <row r="199" spans="1:12" s="1" customFormat="1" ht="53.25" customHeight="1">
      <c r="A199" s="33"/>
      <c r="B199" s="48"/>
      <c r="C199" s="47"/>
      <c r="D199" s="47"/>
      <c r="E199" s="37" t="s">
        <v>56</v>
      </c>
      <c r="F199" s="38">
        <f t="shared" si="53"/>
        <v>1166927</v>
      </c>
      <c r="G199" s="38">
        <f t="shared" si="53"/>
        <v>1166927</v>
      </c>
      <c r="H199" s="39"/>
      <c r="I199" s="39"/>
      <c r="J199" s="39"/>
      <c r="K199" s="39"/>
      <c r="L199" s="39"/>
    </row>
    <row r="200" spans="1:12" s="1" customFormat="1" ht="34.5" customHeight="1">
      <c r="A200" s="33" t="s">
        <v>213</v>
      </c>
      <c r="B200" s="48" t="s">
        <v>70</v>
      </c>
      <c r="C200" s="47">
        <v>504</v>
      </c>
      <c r="D200" s="47" t="s">
        <v>487</v>
      </c>
      <c r="E200" s="37" t="s">
        <v>58</v>
      </c>
      <c r="F200" s="38">
        <f t="shared" ref="F200:G200" si="54">SUM(F201:F202)</f>
        <v>1166927</v>
      </c>
      <c r="G200" s="38">
        <f t="shared" si="54"/>
        <v>1166927</v>
      </c>
      <c r="H200" s="48" t="s">
        <v>215</v>
      </c>
      <c r="I200" s="47" t="s">
        <v>125</v>
      </c>
      <c r="J200" s="47" t="s">
        <v>174</v>
      </c>
      <c r="K200" s="76">
        <v>100</v>
      </c>
      <c r="L200" s="76">
        <v>100</v>
      </c>
    </row>
    <row r="201" spans="1:12" s="1" customFormat="1" ht="66" customHeight="1">
      <c r="A201" s="33"/>
      <c r="B201" s="48"/>
      <c r="C201" s="47"/>
      <c r="D201" s="47"/>
      <c r="E201" s="37" t="s">
        <v>59</v>
      </c>
      <c r="F201" s="38">
        <v>0</v>
      </c>
      <c r="G201" s="38">
        <v>0</v>
      </c>
      <c r="H201" s="48"/>
      <c r="I201" s="47"/>
      <c r="J201" s="47"/>
      <c r="K201" s="76"/>
      <c r="L201" s="76"/>
    </row>
    <row r="202" spans="1:12" s="1" customFormat="1" ht="75.75" customHeight="1">
      <c r="A202" s="33"/>
      <c r="B202" s="48"/>
      <c r="C202" s="47"/>
      <c r="D202" s="47"/>
      <c r="E202" s="37" t="s">
        <v>56</v>
      </c>
      <c r="F202" s="38">
        <v>1166927</v>
      </c>
      <c r="G202" s="38">
        <v>1166927</v>
      </c>
      <c r="H202" s="48"/>
      <c r="I202" s="47"/>
      <c r="J202" s="47"/>
      <c r="K202" s="76"/>
      <c r="L202" s="76"/>
    </row>
    <row r="203" spans="1:12" s="1" customFormat="1" ht="35.25" customHeight="1">
      <c r="A203" s="52" t="s">
        <v>375</v>
      </c>
      <c r="B203" s="48" t="s">
        <v>376</v>
      </c>
      <c r="C203" s="54" t="s">
        <v>133</v>
      </c>
      <c r="D203" s="54" t="s">
        <v>133</v>
      </c>
      <c r="E203" s="37" t="s">
        <v>58</v>
      </c>
      <c r="F203" s="38">
        <f t="shared" ref="F203:G203" si="55">SUM(F204:F205)</f>
        <v>0</v>
      </c>
      <c r="G203" s="38">
        <f t="shared" si="55"/>
        <v>0</v>
      </c>
      <c r="H203" s="53" t="s">
        <v>377</v>
      </c>
      <c r="I203" s="54" t="s">
        <v>125</v>
      </c>
      <c r="J203" s="54" t="s">
        <v>174</v>
      </c>
      <c r="K203" s="77">
        <v>0</v>
      </c>
      <c r="L203" s="77">
        <v>0</v>
      </c>
    </row>
    <row r="204" spans="1:12" s="1" customFormat="1" ht="66.75" customHeight="1">
      <c r="A204" s="56"/>
      <c r="B204" s="48"/>
      <c r="C204" s="58"/>
      <c r="D204" s="58"/>
      <c r="E204" s="37" t="s">
        <v>59</v>
      </c>
      <c r="F204" s="38">
        <v>0</v>
      </c>
      <c r="G204" s="38">
        <v>0</v>
      </c>
      <c r="H204" s="57"/>
      <c r="I204" s="58"/>
      <c r="J204" s="58"/>
      <c r="K204" s="78"/>
      <c r="L204" s="78"/>
    </row>
    <row r="205" spans="1:12" s="1" customFormat="1" ht="54" customHeight="1">
      <c r="A205" s="60"/>
      <c r="B205" s="48"/>
      <c r="C205" s="62"/>
      <c r="D205" s="62"/>
      <c r="E205" s="37" t="s">
        <v>56</v>
      </c>
      <c r="F205" s="38">
        <v>0</v>
      </c>
      <c r="G205" s="38">
        <v>0</v>
      </c>
      <c r="H205" s="61"/>
      <c r="I205" s="62"/>
      <c r="J205" s="62"/>
      <c r="K205" s="79"/>
      <c r="L205" s="79"/>
    </row>
    <row r="206" spans="1:12" s="1" customFormat="1" ht="32.25" customHeight="1">
      <c r="A206" s="33" t="s">
        <v>324</v>
      </c>
      <c r="B206" s="34" t="s">
        <v>325</v>
      </c>
      <c r="C206" s="35"/>
      <c r="D206" s="36"/>
      <c r="E206" s="37" t="s">
        <v>58</v>
      </c>
      <c r="F206" s="38">
        <f t="shared" ref="F206:G208" si="56">F209</f>
        <v>7931751.5800000001</v>
      </c>
      <c r="G206" s="38">
        <f t="shared" si="56"/>
        <v>7926627.5800000001</v>
      </c>
      <c r="H206" s="54" t="s">
        <v>133</v>
      </c>
      <c r="I206" s="54" t="s">
        <v>133</v>
      </c>
      <c r="J206" s="54" t="s">
        <v>133</v>
      </c>
      <c r="K206" s="54" t="s">
        <v>133</v>
      </c>
      <c r="L206" s="54" t="s">
        <v>133</v>
      </c>
    </row>
    <row r="207" spans="1:12" s="1" customFormat="1" ht="66" customHeight="1">
      <c r="A207" s="33"/>
      <c r="B207" s="40"/>
      <c r="C207" s="41"/>
      <c r="D207" s="42"/>
      <c r="E207" s="37" t="s">
        <v>59</v>
      </c>
      <c r="F207" s="38">
        <f t="shared" si="56"/>
        <v>4123151.58</v>
      </c>
      <c r="G207" s="38">
        <f t="shared" si="56"/>
        <v>4118027.58</v>
      </c>
      <c r="H207" s="58"/>
      <c r="I207" s="58"/>
      <c r="J207" s="58"/>
      <c r="K207" s="58"/>
      <c r="L207" s="58"/>
    </row>
    <row r="208" spans="1:12" s="1" customFormat="1" ht="50.25" customHeight="1">
      <c r="A208" s="33"/>
      <c r="B208" s="43"/>
      <c r="C208" s="44"/>
      <c r="D208" s="45"/>
      <c r="E208" s="37" t="s">
        <v>56</v>
      </c>
      <c r="F208" s="38">
        <f t="shared" si="56"/>
        <v>3808600</v>
      </c>
      <c r="G208" s="38">
        <f t="shared" si="56"/>
        <v>3808600</v>
      </c>
      <c r="H208" s="62"/>
      <c r="I208" s="62"/>
      <c r="J208" s="62"/>
      <c r="K208" s="62"/>
      <c r="L208" s="62"/>
    </row>
    <row r="209" spans="1:12" s="1" customFormat="1" ht="33.75" customHeight="1">
      <c r="A209" s="33" t="s">
        <v>326</v>
      </c>
      <c r="B209" s="68" t="s">
        <v>327</v>
      </c>
      <c r="C209" s="54" t="s">
        <v>133</v>
      </c>
      <c r="D209" s="54" t="s">
        <v>491</v>
      </c>
      <c r="E209" s="37" t="s">
        <v>58</v>
      </c>
      <c r="F209" s="38">
        <f t="shared" ref="F209:G211" si="57">F212+F215</f>
        <v>7931751.5800000001</v>
      </c>
      <c r="G209" s="38">
        <f t="shared" si="57"/>
        <v>7926627.5800000001</v>
      </c>
      <c r="H209" s="54" t="s">
        <v>133</v>
      </c>
      <c r="I209" s="54" t="s">
        <v>133</v>
      </c>
      <c r="J209" s="54" t="s">
        <v>133</v>
      </c>
      <c r="K209" s="54" t="s">
        <v>133</v>
      </c>
      <c r="L209" s="54" t="s">
        <v>133</v>
      </c>
    </row>
    <row r="210" spans="1:12" s="1" customFormat="1" ht="70.5" customHeight="1">
      <c r="A210" s="33"/>
      <c r="B210" s="48"/>
      <c r="C210" s="58"/>
      <c r="D210" s="58"/>
      <c r="E210" s="37" t="s">
        <v>59</v>
      </c>
      <c r="F210" s="38">
        <f t="shared" si="57"/>
        <v>4123151.58</v>
      </c>
      <c r="G210" s="38">
        <f t="shared" si="57"/>
        <v>4118027.58</v>
      </c>
      <c r="H210" s="58"/>
      <c r="I210" s="58"/>
      <c r="J210" s="58"/>
      <c r="K210" s="58"/>
      <c r="L210" s="58"/>
    </row>
    <row r="211" spans="1:12" s="1" customFormat="1" ht="52.5" customHeight="1">
      <c r="A211" s="33"/>
      <c r="B211" s="48"/>
      <c r="C211" s="62"/>
      <c r="D211" s="62"/>
      <c r="E211" s="37" t="s">
        <v>56</v>
      </c>
      <c r="F211" s="38">
        <f t="shared" si="57"/>
        <v>3808600</v>
      </c>
      <c r="G211" s="38">
        <f t="shared" si="57"/>
        <v>3808600</v>
      </c>
      <c r="H211" s="62"/>
      <c r="I211" s="62"/>
      <c r="J211" s="62"/>
      <c r="K211" s="62"/>
      <c r="L211" s="62"/>
    </row>
    <row r="212" spans="1:12" s="1" customFormat="1" ht="54.75" customHeight="1">
      <c r="A212" s="52" t="s">
        <v>328</v>
      </c>
      <c r="B212" s="48" t="s">
        <v>331</v>
      </c>
      <c r="C212" s="54">
        <v>504</v>
      </c>
      <c r="D212" s="54" t="s">
        <v>489</v>
      </c>
      <c r="E212" s="37" t="s">
        <v>58</v>
      </c>
      <c r="F212" s="38">
        <f t="shared" ref="F212:G212" si="58">SUM(F213:F214)</f>
        <v>6467720.8399999999</v>
      </c>
      <c r="G212" s="38">
        <f t="shared" si="58"/>
        <v>6467720.8399999999</v>
      </c>
      <c r="H212" s="65" t="s">
        <v>199</v>
      </c>
      <c r="I212" s="54" t="s">
        <v>125</v>
      </c>
      <c r="J212" s="54" t="s">
        <v>174</v>
      </c>
      <c r="K212" s="77">
        <v>100</v>
      </c>
      <c r="L212" s="77">
        <v>100</v>
      </c>
    </row>
    <row r="213" spans="1:12" s="1" customFormat="1" ht="92.25" customHeight="1">
      <c r="A213" s="56"/>
      <c r="B213" s="48"/>
      <c r="C213" s="58"/>
      <c r="D213" s="58"/>
      <c r="E213" s="37" t="s">
        <v>59</v>
      </c>
      <c r="F213" s="38">
        <v>2659120.84</v>
      </c>
      <c r="G213" s="38">
        <v>2659120.84</v>
      </c>
      <c r="H213" s="66"/>
      <c r="I213" s="58"/>
      <c r="J213" s="58"/>
      <c r="K213" s="78"/>
      <c r="L213" s="78"/>
    </row>
    <row r="214" spans="1:12" s="1" customFormat="1" ht="109.5" customHeight="1">
      <c r="A214" s="60"/>
      <c r="B214" s="48"/>
      <c r="C214" s="62"/>
      <c r="D214" s="62"/>
      <c r="E214" s="37" t="s">
        <v>56</v>
      </c>
      <c r="F214" s="38">
        <v>3808600</v>
      </c>
      <c r="G214" s="38">
        <v>3808600</v>
      </c>
      <c r="H214" s="67"/>
      <c r="I214" s="62"/>
      <c r="J214" s="62"/>
      <c r="K214" s="79"/>
      <c r="L214" s="79"/>
    </row>
    <row r="215" spans="1:12" s="1" customFormat="1" ht="35.25" customHeight="1">
      <c r="A215" s="52" t="s">
        <v>329</v>
      </c>
      <c r="B215" s="53" t="s">
        <v>332</v>
      </c>
      <c r="C215" s="54">
        <v>504</v>
      </c>
      <c r="D215" s="54" t="s">
        <v>490</v>
      </c>
      <c r="E215" s="37" t="s">
        <v>58</v>
      </c>
      <c r="F215" s="38">
        <f t="shared" ref="F215:G215" si="59">SUM(F216:F217)</f>
        <v>1464030.74</v>
      </c>
      <c r="G215" s="38">
        <f t="shared" si="59"/>
        <v>1458906.74</v>
      </c>
      <c r="H215" s="65" t="s">
        <v>330</v>
      </c>
      <c r="I215" s="54" t="s">
        <v>125</v>
      </c>
      <c r="J215" s="54" t="s">
        <v>174</v>
      </c>
      <c r="K215" s="77">
        <v>27</v>
      </c>
      <c r="L215" s="77">
        <v>27</v>
      </c>
    </row>
    <row r="216" spans="1:12" s="1" customFormat="1" ht="67.5" customHeight="1">
      <c r="A216" s="56"/>
      <c r="B216" s="57"/>
      <c r="C216" s="58"/>
      <c r="D216" s="58"/>
      <c r="E216" s="37" t="s">
        <v>59</v>
      </c>
      <c r="F216" s="38">
        <v>1464030.74</v>
      </c>
      <c r="G216" s="38">
        <v>1458906.74</v>
      </c>
      <c r="H216" s="66"/>
      <c r="I216" s="58"/>
      <c r="J216" s="58"/>
      <c r="K216" s="78"/>
      <c r="L216" s="78"/>
    </row>
    <row r="217" spans="1:12" s="1" customFormat="1" ht="60" customHeight="1">
      <c r="A217" s="60"/>
      <c r="B217" s="61"/>
      <c r="C217" s="62"/>
      <c r="D217" s="62"/>
      <c r="E217" s="37" t="s">
        <v>56</v>
      </c>
      <c r="F217" s="38">
        <v>0</v>
      </c>
      <c r="G217" s="38">
        <v>0</v>
      </c>
      <c r="H217" s="67"/>
      <c r="I217" s="62"/>
      <c r="J217" s="62"/>
      <c r="K217" s="79"/>
      <c r="L217" s="79"/>
    </row>
    <row r="218" spans="1:12" s="1" customFormat="1" ht="39" customHeight="1">
      <c r="A218" s="80" t="s">
        <v>73</v>
      </c>
      <c r="B218" s="49"/>
      <c r="C218" s="81" t="s">
        <v>133</v>
      </c>
      <c r="D218" s="81" t="s">
        <v>133</v>
      </c>
      <c r="E218" s="82" t="s">
        <v>58</v>
      </c>
      <c r="F218" s="83">
        <f t="shared" ref="F218:G220" si="60">F19+F119+F131+F146+F158+F179+F194+F206</f>
        <v>391173970.77999991</v>
      </c>
      <c r="G218" s="83">
        <f t="shared" si="60"/>
        <v>390002471.15000004</v>
      </c>
      <c r="H218" s="84" t="s">
        <v>57</v>
      </c>
      <c r="I218" s="84" t="s">
        <v>57</v>
      </c>
      <c r="J218" s="84" t="s">
        <v>133</v>
      </c>
      <c r="K218" s="84" t="s">
        <v>133</v>
      </c>
      <c r="L218" s="84" t="s">
        <v>133</v>
      </c>
    </row>
    <row r="219" spans="1:12" s="1" customFormat="1" ht="66.75" customHeight="1">
      <c r="A219" s="49"/>
      <c r="B219" s="49"/>
      <c r="C219" s="81"/>
      <c r="D219" s="81"/>
      <c r="E219" s="82" t="s">
        <v>59</v>
      </c>
      <c r="F219" s="83">
        <f t="shared" si="60"/>
        <v>112760853.11999999</v>
      </c>
      <c r="G219" s="83">
        <f t="shared" si="60"/>
        <v>112227425.93000001</v>
      </c>
      <c r="H219" s="84"/>
      <c r="I219" s="84"/>
      <c r="J219" s="84"/>
      <c r="K219" s="84"/>
      <c r="L219" s="84"/>
    </row>
    <row r="220" spans="1:12" s="1" customFormat="1" ht="52.15" customHeight="1">
      <c r="A220" s="49"/>
      <c r="B220" s="49"/>
      <c r="C220" s="81"/>
      <c r="D220" s="81"/>
      <c r="E220" s="82" t="s">
        <v>56</v>
      </c>
      <c r="F220" s="83">
        <f t="shared" si="60"/>
        <v>257080492.95999998</v>
      </c>
      <c r="G220" s="83">
        <f t="shared" si="60"/>
        <v>256749633.31</v>
      </c>
      <c r="H220" s="84"/>
      <c r="I220" s="84"/>
      <c r="J220" s="84"/>
      <c r="K220" s="84"/>
      <c r="L220" s="84"/>
    </row>
    <row r="221" spans="1:12" s="1" customFormat="1" ht="52.15" customHeight="1">
      <c r="A221" s="49"/>
      <c r="B221" s="49"/>
      <c r="C221" s="81"/>
      <c r="D221" s="81"/>
      <c r="E221" s="82" t="s">
        <v>45</v>
      </c>
      <c r="F221" s="83">
        <f>F22</f>
        <v>21332624.699999999</v>
      </c>
      <c r="G221" s="83">
        <f>G22</f>
        <v>21025411.91</v>
      </c>
      <c r="H221" s="84"/>
      <c r="I221" s="84"/>
      <c r="J221" s="84"/>
      <c r="K221" s="84"/>
      <c r="L221" s="84"/>
    </row>
    <row r="222" spans="1:12" s="1" customFormat="1" ht="35.25" customHeight="1">
      <c r="A222" s="15" t="s">
        <v>15</v>
      </c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7"/>
    </row>
    <row r="223" spans="1:12" s="1" customFormat="1" ht="38.25" customHeight="1">
      <c r="A223" s="15" t="s">
        <v>108</v>
      </c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7"/>
    </row>
    <row r="224" spans="1:12" s="1" customFormat="1" ht="36" customHeight="1">
      <c r="A224" s="47" t="s">
        <v>103</v>
      </c>
      <c r="B224" s="34" t="s">
        <v>109</v>
      </c>
      <c r="C224" s="35"/>
      <c r="D224" s="36"/>
      <c r="E224" s="37" t="s">
        <v>58</v>
      </c>
      <c r="F224" s="38">
        <f t="shared" ref="F224:G226" si="61">F227</f>
        <v>15225962.93</v>
      </c>
      <c r="G224" s="38">
        <f t="shared" si="61"/>
        <v>15225962.93</v>
      </c>
      <c r="H224" s="39" t="s">
        <v>57</v>
      </c>
      <c r="I224" s="39" t="s">
        <v>57</v>
      </c>
      <c r="J224" s="39" t="s">
        <v>57</v>
      </c>
      <c r="K224" s="39" t="s">
        <v>57</v>
      </c>
      <c r="L224" s="39" t="s">
        <v>57</v>
      </c>
    </row>
    <row r="225" spans="1:12" s="1" customFormat="1" ht="78.75" customHeight="1">
      <c r="A225" s="47"/>
      <c r="B225" s="40"/>
      <c r="C225" s="41"/>
      <c r="D225" s="42"/>
      <c r="E225" s="37" t="s">
        <v>59</v>
      </c>
      <c r="F225" s="38">
        <f t="shared" si="61"/>
        <v>15125642.539999999</v>
      </c>
      <c r="G225" s="38">
        <f t="shared" si="61"/>
        <v>15125642.539999999</v>
      </c>
      <c r="H225" s="39"/>
      <c r="I225" s="39"/>
      <c r="J225" s="39"/>
      <c r="K225" s="39"/>
      <c r="L225" s="39"/>
    </row>
    <row r="226" spans="1:12" s="1" customFormat="1" ht="63.75" customHeight="1">
      <c r="A226" s="47"/>
      <c r="B226" s="43"/>
      <c r="C226" s="44"/>
      <c r="D226" s="45"/>
      <c r="E226" s="37" t="s">
        <v>56</v>
      </c>
      <c r="F226" s="38">
        <f t="shared" si="61"/>
        <v>100320.39</v>
      </c>
      <c r="G226" s="38">
        <f t="shared" si="61"/>
        <v>100320.39</v>
      </c>
      <c r="H226" s="39"/>
      <c r="I226" s="39"/>
      <c r="J226" s="39"/>
      <c r="K226" s="39"/>
      <c r="L226" s="39"/>
    </row>
    <row r="227" spans="1:12" s="1" customFormat="1" ht="37.5" customHeight="1">
      <c r="A227" s="47" t="s">
        <v>74</v>
      </c>
      <c r="B227" s="85" t="s">
        <v>110</v>
      </c>
      <c r="C227" s="54" t="s">
        <v>133</v>
      </c>
      <c r="D227" s="54" t="s">
        <v>497</v>
      </c>
      <c r="E227" s="37" t="s">
        <v>58</v>
      </c>
      <c r="F227" s="38">
        <f t="shared" ref="F227:G229" si="62">F230+F233+F236+F239</f>
        <v>15225962.93</v>
      </c>
      <c r="G227" s="38">
        <f t="shared" si="62"/>
        <v>15225962.93</v>
      </c>
      <c r="H227" s="47" t="s">
        <v>57</v>
      </c>
      <c r="I227" s="47" t="s">
        <v>57</v>
      </c>
      <c r="J227" s="47" t="s">
        <v>133</v>
      </c>
      <c r="K227" s="47" t="s">
        <v>133</v>
      </c>
      <c r="L227" s="47" t="s">
        <v>133</v>
      </c>
    </row>
    <row r="228" spans="1:12" s="1" customFormat="1" ht="69.75" customHeight="1">
      <c r="A228" s="47"/>
      <c r="B228" s="86"/>
      <c r="C228" s="58"/>
      <c r="D228" s="58"/>
      <c r="E228" s="37" t="s">
        <v>59</v>
      </c>
      <c r="F228" s="38">
        <f t="shared" si="62"/>
        <v>15125642.539999999</v>
      </c>
      <c r="G228" s="38">
        <f t="shared" si="62"/>
        <v>15125642.539999999</v>
      </c>
      <c r="H228" s="47"/>
      <c r="I228" s="47"/>
      <c r="J228" s="47"/>
      <c r="K228" s="47"/>
      <c r="L228" s="47"/>
    </row>
    <row r="229" spans="1:12" s="1" customFormat="1" ht="54" customHeight="1">
      <c r="A229" s="47"/>
      <c r="B229" s="87"/>
      <c r="C229" s="62"/>
      <c r="D229" s="62"/>
      <c r="E229" s="37" t="s">
        <v>56</v>
      </c>
      <c r="F229" s="38">
        <f t="shared" si="62"/>
        <v>100320.39</v>
      </c>
      <c r="G229" s="38">
        <f t="shared" si="62"/>
        <v>100320.39</v>
      </c>
      <c r="H229" s="47"/>
      <c r="I229" s="47"/>
      <c r="J229" s="47"/>
      <c r="K229" s="47"/>
      <c r="L229" s="47"/>
    </row>
    <row r="230" spans="1:12" s="1" customFormat="1" ht="33.75" customHeight="1">
      <c r="A230" s="39" t="s">
        <v>75</v>
      </c>
      <c r="B230" s="48" t="s">
        <v>268</v>
      </c>
      <c r="C230" s="47">
        <v>503</v>
      </c>
      <c r="D230" s="47" t="s">
        <v>493</v>
      </c>
      <c r="E230" s="37" t="s">
        <v>58</v>
      </c>
      <c r="F230" s="38">
        <f t="shared" ref="F230:G230" si="63">SUM(F231:F232)</f>
        <v>1604896.38</v>
      </c>
      <c r="G230" s="38">
        <f t="shared" si="63"/>
        <v>1604896.38</v>
      </c>
      <c r="H230" s="47" t="s">
        <v>171</v>
      </c>
      <c r="I230" s="47" t="s">
        <v>118</v>
      </c>
      <c r="J230" s="47" t="s">
        <v>174</v>
      </c>
      <c r="K230" s="47">
        <v>5</v>
      </c>
      <c r="L230" s="47">
        <v>5</v>
      </c>
    </row>
    <row r="231" spans="1:12" s="1" customFormat="1" ht="79.5" customHeight="1">
      <c r="A231" s="39"/>
      <c r="B231" s="48"/>
      <c r="C231" s="47"/>
      <c r="D231" s="47"/>
      <c r="E231" s="37" t="s">
        <v>59</v>
      </c>
      <c r="F231" s="38">
        <v>1604896.38</v>
      </c>
      <c r="G231" s="38">
        <v>1604896.38</v>
      </c>
      <c r="H231" s="47"/>
      <c r="I231" s="47"/>
      <c r="J231" s="47"/>
      <c r="K231" s="47"/>
      <c r="L231" s="47"/>
    </row>
    <row r="232" spans="1:12" s="1" customFormat="1" ht="61.5" customHeight="1">
      <c r="A232" s="55"/>
      <c r="B232" s="71"/>
      <c r="C232" s="54"/>
      <c r="D232" s="54"/>
      <c r="E232" s="88" t="s">
        <v>56</v>
      </c>
      <c r="F232" s="89">
        <v>0</v>
      </c>
      <c r="G232" s="89">
        <v>0</v>
      </c>
      <c r="H232" s="54"/>
      <c r="I232" s="54"/>
      <c r="J232" s="54"/>
      <c r="K232" s="54"/>
      <c r="L232" s="54"/>
    </row>
    <row r="233" spans="1:12" s="1" customFormat="1" ht="35.25" customHeight="1">
      <c r="A233" s="39" t="s">
        <v>33</v>
      </c>
      <c r="B233" s="49" t="s">
        <v>396</v>
      </c>
      <c r="C233" s="47">
        <v>503</v>
      </c>
      <c r="D233" s="47" t="s">
        <v>494</v>
      </c>
      <c r="E233" s="37" t="s">
        <v>58</v>
      </c>
      <c r="F233" s="38">
        <f t="shared" ref="F233:G233" si="64">SUM(F234:F235)</f>
        <v>13505746.16</v>
      </c>
      <c r="G233" s="38">
        <f t="shared" si="64"/>
        <v>13505746.16</v>
      </c>
      <c r="H233" s="47" t="s">
        <v>397</v>
      </c>
      <c r="I233" s="47" t="s">
        <v>118</v>
      </c>
      <c r="J233" s="47" t="s">
        <v>174</v>
      </c>
      <c r="K233" s="47">
        <v>11</v>
      </c>
      <c r="L233" s="47">
        <v>11</v>
      </c>
    </row>
    <row r="234" spans="1:12" s="1" customFormat="1" ht="69.75" customHeight="1">
      <c r="A234" s="39"/>
      <c r="B234" s="49"/>
      <c r="C234" s="47"/>
      <c r="D234" s="47"/>
      <c r="E234" s="37" t="s">
        <v>59</v>
      </c>
      <c r="F234" s="38">
        <v>13505746.16</v>
      </c>
      <c r="G234" s="38">
        <v>13505746.16</v>
      </c>
      <c r="H234" s="47"/>
      <c r="I234" s="47"/>
      <c r="J234" s="47"/>
      <c r="K234" s="47"/>
      <c r="L234" s="47"/>
    </row>
    <row r="235" spans="1:12" s="1" customFormat="1" ht="53.25" customHeight="1">
      <c r="A235" s="39"/>
      <c r="B235" s="49"/>
      <c r="C235" s="47"/>
      <c r="D235" s="47"/>
      <c r="E235" s="37" t="s">
        <v>56</v>
      </c>
      <c r="F235" s="38">
        <v>0</v>
      </c>
      <c r="G235" s="38">
        <v>0</v>
      </c>
      <c r="H235" s="47"/>
      <c r="I235" s="47"/>
      <c r="J235" s="47"/>
      <c r="K235" s="47"/>
      <c r="L235" s="47"/>
    </row>
    <row r="236" spans="1:12" s="1" customFormat="1" ht="34.5" customHeight="1">
      <c r="A236" s="55" t="s">
        <v>104</v>
      </c>
      <c r="B236" s="71" t="s">
        <v>415</v>
      </c>
      <c r="C236" s="54">
        <v>503</v>
      </c>
      <c r="D236" s="54" t="s">
        <v>495</v>
      </c>
      <c r="E236" s="37" t="s">
        <v>58</v>
      </c>
      <c r="F236" s="90">
        <f t="shared" ref="F236:G236" si="65">SUM(F237:F238)</f>
        <v>100320.39</v>
      </c>
      <c r="G236" s="90">
        <f t="shared" si="65"/>
        <v>100320.39</v>
      </c>
      <c r="H236" s="54" t="s">
        <v>416</v>
      </c>
      <c r="I236" s="54" t="s">
        <v>123</v>
      </c>
      <c r="J236" s="54" t="s">
        <v>174</v>
      </c>
      <c r="K236" s="54">
        <v>1</v>
      </c>
      <c r="L236" s="54">
        <v>1</v>
      </c>
    </row>
    <row r="237" spans="1:12" s="1" customFormat="1" ht="70.5" customHeight="1">
      <c r="A237" s="59"/>
      <c r="B237" s="72"/>
      <c r="C237" s="58"/>
      <c r="D237" s="58"/>
      <c r="E237" s="37" t="s">
        <v>59</v>
      </c>
      <c r="F237" s="90">
        <v>0</v>
      </c>
      <c r="G237" s="90">
        <v>0</v>
      </c>
      <c r="H237" s="58"/>
      <c r="I237" s="58"/>
      <c r="J237" s="58"/>
      <c r="K237" s="58"/>
      <c r="L237" s="58"/>
    </row>
    <row r="238" spans="1:12" s="1" customFormat="1" ht="51.75" customHeight="1">
      <c r="A238" s="63"/>
      <c r="B238" s="73"/>
      <c r="C238" s="62"/>
      <c r="D238" s="62"/>
      <c r="E238" s="37" t="s">
        <v>56</v>
      </c>
      <c r="F238" s="90">
        <v>100320.39</v>
      </c>
      <c r="G238" s="90">
        <v>100320.39</v>
      </c>
      <c r="H238" s="62"/>
      <c r="I238" s="62"/>
      <c r="J238" s="62"/>
      <c r="K238" s="62"/>
      <c r="L238" s="62"/>
    </row>
    <row r="239" spans="1:12" s="1" customFormat="1" ht="34.5" customHeight="1">
      <c r="A239" s="55" t="s">
        <v>193</v>
      </c>
      <c r="B239" s="53" t="s">
        <v>418</v>
      </c>
      <c r="C239" s="54">
        <v>503</v>
      </c>
      <c r="D239" s="54" t="s">
        <v>496</v>
      </c>
      <c r="E239" s="37" t="s">
        <v>58</v>
      </c>
      <c r="F239" s="90">
        <f t="shared" ref="F239:G239" si="66">SUM(F240:F241)</f>
        <v>15000</v>
      </c>
      <c r="G239" s="90">
        <f t="shared" si="66"/>
        <v>15000</v>
      </c>
      <c r="H239" s="54" t="s">
        <v>419</v>
      </c>
      <c r="I239" s="54" t="s">
        <v>123</v>
      </c>
      <c r="J239" s="54" t="s">
        <v>174</v>
      </c>
      <c r="K239" s="54">
        <v>1</v>
      </c>
      <c r="L239" s="54">
        <v>1</v>
      </c>
    </row>
    <row r="240" spans="1:12" s="1" customFormat="1" ht="63.75" customHeight="1">
      <c r="A240" s="59"/>
      <c r="B240" s="57"/>
      <c r="C240" s="58"/>
      <c r="D240" s="58"/>
      <c r="E240" s="37" t="s">
        <v>59</v>
      </c>
      <c r="F240" s="90">
        <v>15000</v>
      </c>
      <c r="G240" s="90">
        <v>15000</v>
      </c>
      <c r="H240" s="58"/>
      <c r="I240" s="58"/>
      <c r="J240" s="58"/>
      <c r="K240" s="58"/>
      <c r="L240" s="58"/>
    </row>
    <row r="241" spans="1:12" s="1" customFormat="1" ht="51.75" customHeight="1">
      <c r="A241" s="63"/>
      <c r="B241" s="61"/>
      <c r="C241" s="62"/>
      <c r="D241" s="62"/>
      <c r="E241" s="37" t="s">
        <v>56</v>
      </c>
      <c r="F241" s="90">
        <v>0</v>
      </c>
      <c r="G241" s="90">
        <v>0</v>
      </c>
      <c r="H241" s="62"/>
      <c r="I241" s="62"/>
      <c r="J241" s="62"/>
      <c r="K241" s="62"/>
      <c r="L241" s="62"/>
    </row>
    <row r="242" spans="1:12" s="1" customFormat="1" ht="35.25" customHeight="1">
      <c r="A242" s="63" t="s">
        <v>105</v>
      </c>
      <c r="B242" s="34" t="s">
        <v>16</v>
      </c>
      <c r="C242" s="35"/>
      <c r="D242" s="36"/>
      <c r="E242" s="91" t="s">
        <v>58</v>
      </c>
      <c r="F242" s="90">
        <f t="shared" ref="F242:G245" si="67">F246</f>
        <v>7233793.4100000001</v>
      </c>
      <c r="G242" s="90">
        <f t="shared" si="67"/>
        <v>7230680.8500000006</v>
      </c>
      <c r="H242" s="62" t="s">
        <v>57</v>
      </c>
      <c r="I242" s="62" t="s">
        <v>57</v>
      </c>
      <c r="J242" s="62" t="s">
        <v>57</v>
      </c>
      <c r="K242" s="62" t="s">
        <v>57</v>
      </c>
      <c r="L242" s="62" t="s">
        <v>57</v>
      </c>
    </row>
    <row r="243" spans="1:12" s="1" customFormat="1" ht="67.5" customHeight="1">
      <c r="A243" s="39"/>
      <c r="B243" s="40"/>
      <c r="C243" s="41"/>
      <c r="D243" s="42"/>
      <c r="E243" s="37" t="s">
        <v>59</v>
      </c>
      <c r="F243" s="38">
        <f t="shared" si="67"/>
        <v>4683793.41</v>
      </c>
      <c r="G243" s="38">
        <f t="shared" si="67"/>
        <v>4680680.8499999996</v>
      </c>
      <c r="H243" s="47"/>
      <c r="I243" s="47"/>
      <c r="J243" s="47"/>
      <c r="K243" s="47"/>
      <c r="L243" s="47"/>
    </row>
    <row r="244" spans="1:12" s="1" customFormat="1" ht="61.5" customHeight="1">
      <c r="A244" s="39"/>
      <c r="B244" s="40"/>
      <c r="C244" s="41"/>
      <c r="D244" s="42"/>
      <c r="E244" s="37" t="s">
        <v>56</v>
      </c>
      <c r="F244" s="38">
        <f t="shared" si="67"/>
        <v>2550000</v>
      </c>
      <c r="G244" s="38">
        <f t="shared" si="67"/>
        <v>2550000</v>
      </c>
      <c r="H244" s="47"/>
      <c r="I244" s="47"/>
      <c r="J244" s="47"/>
      <c r="K244" s="47"/>
      <c r="L244" s="47"/>
    </row>
    <row r="245" spans="1:12" s="1" customFormat="1" ht="61.5" customHeight="1">
      <c r="A245" s="39"/>
      <c r="B245" s="43"/>
      <c r="C245" s="44"/>
      <c r="D245" s="45"/>
      <c r="E245" s="37" t="s">
        <v>45</v>
      </c>
      <c r="F245" s="38">
        <f t="shared" si="67"/>
        <v>0</v>
      </c>
      <c r="G245" s="38">
        <f t="shared" si="67"/>
        <v>0</v>
      </c>
      <c r="H245" s="47"/>
      <c r="I245" s="47"/>
      <c r="J245" s="47"/>
      <c r="K245" s="47"/>
      <c r="L245" s="47"/>
    </row>
    <row r="246" spans="1:12" s="1" customFormat="1" ht="33.75" customHeight="1">
      <c r="A246" s="47" t="s">
        <v>76</v>
      </c>
      <c r="B246" s="46" t="s">
        <v>111</v>
      </c>
      <c r="C246" s="47" t="s">
        <v>133</v>
      </c>
      <c r="D246" s="47" t="s">
        <v>500</v>
      </c>
      <c r="E246" s="37" t="s">
        <v>58</v>
      </c>
      <c r="F246" s="38">
        <f t="shared" ref="F246:G248" si="68">F250+F254</f>
        <v>7233793.4100000001</v>
      </c>
      <c r="G246" s="38">
        <f t="shared" si="68"/>
        <v>7230680.8500000006</v>
      </c>
      <c r="H246" s="47" t="s">
        <v>57</v>
      </c>
      <c r="I246" s="47" t="s">
        <v>57</v>
      </c>
      <c r="J246" s="47" t="s">
        <v>133</v>
      </c>
      <c r="K246" s="47" t="s">
        <v>133</v>
      </c>
      <c r="L246" s="47" t="s">
        <v>133</v>
      </c>
    </row>
    <row r="247" spans="1:12" s="1" customFormat="1" ht="69" customHeight="1">
      <c r="A247" s="47"/>
      <c r="B247" s="46"/>
      <c r="C247" s="47"/>
      <c r="D247" s="47"/>
      <c r="E247" s="37" t="s">
        <v>59</v>
      </c>
      <c r="F247" s="38">
        <f t="shared" si="68"/>
        <v>4683793.41</v>
      </c>
      <c r="G247" s="38">
        <f t="shared" si="68"/>
        <v>4680680.8499999996</v>
      </c>
      <c r="H247" s="47"/>
      <c r="I247" s="47"/>
      <c r="J247" s="47"/>
      <c r="K247" s="47"/>
      <c r="L247" s="47"/>
    </row>
    <row r="248" spans="1:12" s="1" customFormat="1" ht="55.5" customHeight="1">
      <c r="A248" s="47"/>
      <c r="B248" s="46"/>
      <c r="C248" s="47"/>
      <c r="D248" s="47"/>
      <c r="E248" s="37" t="s">
        <v>56</v>
      </c>
      <c r="F248" s="38">
        <f t="shared" si="68"/>
        <v>2550000</v>
      </c>
      <c r="G248" s="38">
        <f t="shared" si="68"/>
        <v>2550000</v>
      </c>
      <c r="H248" s="47"/>
      <c r="I248" s="47"/>
      <c r="J248" s="47"/>
      <c r="K248" s="47"/>
      <c r="L248" s="47"/>
    </row>
    <row r="249" spans="1:12" s="1" customFormat="1" ht="55.5" customHeight="1">
      <c r="A249" s="47"/>
      <c r="B249" s="46"/>
      <c r="C249" s="47"/>
      <c r="D249" s="47"/>
      <c r="E249" s="37" t="s">
        <v>45</v>
      </c>
      <c r="F249" s="38">
        <f>F253</f>
        <v>0</v>
      </c>
      <c r="G249" s="38">
        <f>G253</f>
        <v>0</v>
      </c>
      <c r="H249" s="47"/>
      <c r="I249" s="47"/>
      <c r="J249" s="47"/>
      <c r="K249" s="47"/>
      <c r="L249" s="47"/>
    </row>
    <row r="250" spans="1:12" s="1" customFormat="1" ht="37.5" customHeight="1">
      <c r="A250" s="47" t="s">
        <v>77</v>
      </c>
      <c r="B250" s="49" t="s">
        <v>17</v>
      </c>
      <c r="C250" s="47">
        <v>503</v>
      </c>
      <c r="D250" s="47" t="s">
        <v>498</v>
      </c>
      <c r="E250" s="37" t="s">
        <v>58</v>
      </c>
      <c r="F250" s="38">
        <f t="shared" ref="F250:G250" si="69">SUM(F251:F253)</f>
        <v>1057070.43</v>
      </c>
      <c r="G250" s="38">
        <f t="shared" si="69"/>
        <v>1053957.8700000001</v>
      </c>
      <c r="H250" s="47" t="s">
        <v>173</v>
      </c>
      <c r="I250" s="47" t="s">
        <v>118</v>
      </c>
      <c r="J250" s="69" t="s">
        <v>174</v>
      </c>
      <c r="K250" s="47">
        <v>1020</v>
      </c>
      <c r="L250" s="47">
        <v>1020</v>
      </c>
    </row>
    <row r="251" spans="1:12" s="1" customFormat="1" ht="69" customHeight="1">
      <c r="A251" s="47"/>
      <c r="B251" s="49"/>
      <c r="C251" s="47"/>
      <c r="D251" s="47"/>
      <c r="E251" s="37" t="s">
        <v>59</v>
      </c>
      <c r="F251" s="38">
        <v>1057070.43</v>
      </c>
      <c r="G251" s="38">
        <v>1053957.8700000001</v>
      </c>
      <c r="H251" s="47"/>
      <c r="I251" s="47"/>
      <c r="J251" s="69"/>
      <c r="K251" s="47"/>
      <c r="L251" s="47"/>
    </row>
    <row r="252" spans="1:12" s="1" customFormat="1" ht="52.5" customHeight="1">
      <c r="A252" s="47"/>
      <c r="B252" s="49"/>
      <c r="C252" s="47"/>
      <c r="D252" s="47"/>
      <c r="E252" s="37" t="s">
        <v>56</v>
      </c>
      <c r="F252" s="38">
        <v>0</v>
      </c>
      <c r="G252" s="38">
        <v>0</v>
      </c>
      <c r="H252" s="47"/>
      <c r="I252" s="47"/>
      <c r="J252" s="69"/>
      <c r="K252" s="47"/>
      <c r="L252" s="47"/>
    </row>
    <row r="253" spans="1:12" s="1" customFormat="1" ht="52.5" customHeight="1">
      <c r="A253" s="47"/>
      <c r="B253" s="49"/>
      <c r="C253" s="47"/>
      <c r="D253" s="47"/>
      <c r="E253" s="37" t="s">
        <v>45</v>
      </c>
      <c r="F253" s="38">
        <v>0</v>
      </c>
      <c r="G253" s="38">
        <v>0</v>
      </c>
      <c r="H253" s="47"/>
      <c r="I253" s="47"/>
      <c r="J253" s="69"/>
      <c r="K253" s="47"/>
      <c r="L253" s="47"/>
    </row>
    <row r="254" spans="1:12" s="1" customFormat="1" ht="37.5" customHeight="1">
      <c r="A254" s="69" t="s">
        <v>36</v>
      </c>
      <c r="B254" s="49" t="s">
        <v>128</v>
      </c>
      <c r="C254" s="47">
        <v>503</v>
      </c>
      <c r="D254" s="47" t="s">
        <v>499</v>
      </c>
      <c r="E254" s="37" t="s">
        <v>58</v>
      </c>
      <c r="F254" s="38">
        <f t="shared" ref="F254:G254" si="70">SUM(F255:F256)</f>
        <v>6176722.9800000004</v>
      </c>
      <c r="G254" s="38">
        <f t="shared" si="70"/>
        <v>6176722.9800000004</v>
      </c>
      <c r="H254" s="47" t="s">
        <v>124</v>
      </c>
      <c r="I254" s="47" t="s">
        <v>125</v>
      </c>
      <c r="J254" s="69" t="s">
        <v>174</v>
      </c>
      <c r="K254" s="47">
        <v>76.11</v>
      </c>
      <c r="L254" s="47">
        <v>76.11</v>
      </c>
    </row>
    <row r="255" spans="1:12" s="1" customFormat="1" ht="67.5" customHeight="1">
      <c r="A255" s="69"/>
      <c r="B255" s="49"/>
      <c r="C255" s="47"/>
      <c r="D255" s="47"/>
      <c r="E255" s="37" t="s">
        <v>59</v>
      </c>
      <c r="F255" s="38">
        <v>3626722.98</v>
      </c>
      <c r="G255" s="38">
        <v>3626722.98</v>
      </c>
      <c r="H255" s="47"/>
      <c r="I255" s="47"/>
      <c r="J255" s="69"/>
      <c r="K255" s="47"/>
      <c r="L255" s="47"/>
    </row>
    <row r="256" spans="1:12" s="1" customFormat="1" ht="55.5" customHeight="1">
      <c r="A256" s="69"/>
      <c r="B256" s="49"/>
      <c r="C256" s="47"/>
      <c r="D256" s="47"/>
      <c r="E256" s="37" t="s">
        <v>56</v>
      </c>
      <c r="F256" s="38">
        <v>2550000</v>
      </c>
      <c r="G256" s="38">
        <v>2550000</v>
      </c>
      <c r="H256" s="47"/>
      <c r="I256" s="47"/>
      <c r="J256" s="69"/>
      <c r="K256" s="47"/>
      <c r="L256" s="47"/>
    </row>
    <row r="257" spans="1:12" s="1" customFormat="1" ht="35.25" customHeight="1">
      <c r="A257" s="47" t="s">
        <v>138</v>
      </c>
      <c r="B257" s="34" t="s">
        <v>18</v>
      </c>
      <c r="C257" s="35"/>
      <c r="D257" s="36"/>
      <c r="E257" s="37" t="s">
        <v>58</v>
      </c>
      <c r="F257" s="38">
        <f t="shared" ref="F257:G260" si="71">F261</f>
        <v>9874665.3499999996</v>
      </c>
      <c r="G257" s="38">
        <f t="shared" si="71"/>
        <v>9873958.3499999996</v>
      </c>
      <c r="H257" s="47" t="s">
        <v>57</v>
      </c>
      <c r="I257" s="47" t="s">
        <v>57</v>
      </c>
      <c r="J257" s="47" t="s">
        <v>133</v>
      </c>
      <c r="K257" s="47" t="s">
        <v>133</v>
      </c>
      <c r="L257" s="47" t="s">
        <v>133</v>
      </c>
    </row>
    <row r="258" spans="1:12" s="1" customFormat="1" ht="67.5" customHeight="1">
      <c r="A258" s="47"/>
      <c r="B258" s="40"/>
      <c r="C258" s="41"/>
      <c r="D258" s="42"/>
      <c r="E258" s="37" t="s">
        <v>59</v>
      </c>
      <c r="F258" s="38">
        <f t="shared" si="71"/>
        <v>6040235.040000001</v>
      </c>
      <c r="G258" s="38">
        <f t="shared" si="71"/>
        <v>6039528.040000001</v>
      </c>
      <c r="H258" s="47"/>
      <c r="I258" s="47"/>
      <c r="J258" s="47"/>
      <c r="K258" s="47"/>
      <c r="L258" s="47"/>
    </row>
    <row r="259" spans="1:12" s="1" customFormat="1" ht="56.25" customHeight="1">
      <c r="A259" s="47"/>
      <c r="B259" s="40"/>
      <c r="C259" s="41"/>
      <c r="D259" s="42"/>
      <c r="E259" s="37" t="s">
        <v>56</v>
      </c>
      <c r="F259" s="38">
        <f t="shared" si="71"/>
        <v>3662553</v>
      </c>
      <c r="G259" s="38">
        <f t="shared" si="71"/>
        <v>3662553</v>
      </c>
      <c r="H259" s="47"/>
      <c r="I259" s="47"/>
      <c r="J259" s="47"/>
      <c r="K259" s="47"/>
      <c r="L259" s="47"/>
    </row>
    <row r="260" spans="1:12" s="1" customFormat="1" ht="56.25" customHeight="1">
      <c r="A260" s="47"/>
      <c r="B260" s="43"/>
      <c r="C260" s="44"/>
      <c r="D260" s="45"/>
      <c r="E260" s="37" t="s">
        <v>45</v>
      </c>
      <c r="F260" s="38">
        <f t="shared" si="71"/>
        <v>171877.31</v>
      </c>
      <c r="G260" s="38">
        <f t="shared" si="71"/>
        <v>171877.31</v>
      </c>
      <c r="H260" s="47"/>
      <c r="I260" s="47"/>
      <c r="J260" s="47"/>
      <c r="K260" s="47"/>
      <c r="L260" s="47"/>
    </row>
    <row r="261" spans="1:12" s="1" customFormat="1" ht="34.5" customHeight="1">
      <c r="A261" s="47" t="s">
        <v>78</v>
      </c>
      <c r="B261" s="46" t="s">
        <v>112</v>
      </c>
      <c r="C261" s="47" t="s">
        <v>133</v>
      </c>
      <c r="D261" s="47" t="s">
        <v>505</v>
      </c>
      <c r="E261" s="37" t="s">
        <v>58</v>
      </c>
      <c r="F261" s="38">
        <f t="shared" ref="F261:G263" si="72">F265+F269+F272+F276+F279</f>
        <v>9874665.3499999996</v>
      </c>
      <c r="G261" s="38">
        <f t="shared" si="72"/>
        <v>9873958.3499999996</v>
      </c>
      <c r="H261" s="47" t="s">
        <v>57</v>
      </c>
      <c r="I261" s="47" t="s">
        <v>57</v>
      </c>
      <c r="J261" s="47" t="s">
        <v>133</v>
      </c>
      <c r="K261" s="47" t="s">
        <v>133</v>
      </c>
      <c r="L261" s="47" t="s">
        <v>133</v>
      </c>
    </row>
    <row r="262" spans="1:12" s="1" customFormat="1" ht="66.75" customHeight="1">
      <c r="A262" s="47"/>
      <c r="B262" s="46"/>
      <c r="C262" s="47"/>
      <c r="D262" s="47"/>
      <c r="E262" s="37" t="s">
        <v>59</v>
      </c>
      <c r="F262" s="38">
        <f t="shared" si="72"/>
        <v>6040235.040000001</v>
      </c>
      <c r="G262" s="38">
        <f t="shared" si="72"/>
        <v>6039528.040000001</v>
      </c>
      <c r="H262" s="47"/>
      <c r="I262" s="47"/>
      <c r="J262" s="47"/>
      <c r="K262" s="47"/>
      <c r="L262" s="47"/>
    </row>
    <row r="263" spans="1:12" s="1" customFormat="1" ht="48" customHeight="1">
      <c r="A263" s="47"/>
      <c r="B263" s="46"/>
      <c r="C263" s="47"/>
      <c r="D263" s="47"/>
      <c r="E263" s="37" t="s">
        <v>56</v>
      </c>
      <c r="F263" s="38">
        <f t="shared" si="72"/>
        <v>3662553</v>
      </c>
      <c r="G263" s="38">
        <f t="shared" si="72"/>
        <v>3662553</v>
      </c>
      <c r="H263" s="47"/>
      <c r="I263" s="47"/>
      <c r="J263" s="47"/>
      <c r="K263" s="47"/>
      <c r="L263" s="47"/>
    </row>
    <row r="264" spans="1:12" s="1" customFormat="1" ht="50.25" customHeight="1">
      <c r="A264" s="47"/>
      <c r="B264" s="46"/>
      <c r="C264" s="47"/>
      <c r="D264" s="47"/>
      <c r="E264" s="37" t="s">
        <v>45</v>
      </c>
      <c r="F264" s="38">
        <f>F268+F275+F282</f>
        <v>171877.31</v>
      </c>
      <c r="G264" s="38">
        <f>G268+G275+G282</f>
        <v>171877.31</v>
      </c>
      <c r="H264" s="47"/>
      <c r="I264" s="47"/>
      <c r="J264" s="47"/>
      <c r="K264" s="47"/>
      <c r="L264" s="47"/>
    </row>
    <row r="265" spans="1:12" s="1" customFormat="1" ht="33.75" customHeight="1">
      <c r="A265" s="39" t="s">
        <v>79</v>
      </c>
      <c r="B265" s="49" t="s">
        <v>19</v>
      </c>
      <c r="C265" s="47">
        <v>503</v>
      </c>
      <c r="D265" s="47" t="s">
        <v>501</v>
      </c>
      <c r="E265" s="37" t="s">
        <v>58</v>
      </c>
      <c r="F265" s="38">
        <f t="shared" ref="F265:G265" si="73">SUM(F266:F268)</f>
        <v>2277413.14</v>
      </c>
      <c r="G265" s="38">
        <f t="shared" si="73"/>
        <v>2276706.14</v>
      </c>
      <c r="H265" s="47" t="s">
        <v>175</v>
      </c>
      <c r="I265" s="47" t="s">
        <v>123</v>
      </c>
      <c r="J265" s="69" t="s">
        <v>174</v>
      </c>
      <c r="K265" s="47">
        <v>10846</v>
      </c>
      <c r="L265" s="47">
        <v>10846</v>
      </c>
    </row>
    <row r="266" spans="1:12" s="1" customFormat="1" ht="72.75" customHeight="1">
      <c r="A266" s="39"/>
      <c r="B266" s="49"/>
      <c r="C266" s="47"/>
      <c r="D266" s="47"/>
      <c r="E266" s="37" t="s">
        <v>59</v>
      </c>
      <c r="F266" s="38">
        <v>2277413.14</v>
      </c>
      <c r="G266" s="38">
        <v>2276706.14</v>
      </c>
      <c r="H266" s="47"/>
      <c r="I266" s="47"/>
      <c r="J266" s="69"/>
      <c r="K266" s="47"/>
      <c r="L266" s="47"/>
    </row>
    <row r="267" spans="1:12" s="1" customFormat="1" ht="60.6" customHeight="1">
      <c r="A267" s="39"/>
      <c r="B267" s="49"/>
      <c r="C267" s="47"/>
      <c r="D267" s="47"/>
      <c r="E267" s="37" t="s">
        <v>56</v>
      </c>
      <c r="F267" s="38">
        <v>0</v>
      </c>
      <c r="G267" s="38">
        <v>0</v>
      </c>
      <c r="H267" s="47"/>
      <c r="I267" s="47"/>
      <c r="J267" s="69"/>
      <c r="K267" s="47"/>
      <c r="L267" s="47"/>
    </row>
    <row r="268" spans="1:12" s="1" customFormat="1" ht="54" customHeight="1">
      <c r="A268" s="39"/>
      <c r="B268" s="49"/>
      <c r="C268" s="47"/>
      <c r="D268" s="47"/>
      <c r="E268" s="37" t="s">
        <v>45</v>
      </c>
      <c r="F268" s="38">
        <v>0</v>
      </c>
      <c r="G268" s="38">
        <v>0</v>
      </c>
      <c r="H268" s="47"/>
      <c r="I268" s="47"/>
      <c r="J268" s="69"/>
      <c r="K268" s="47"/>
      <c r="L268" s="47"/>
    </row>
    <row r="269" spans="1:12" s="1" customFormat="1" ht="34.5" customHeight="1">
      <c r="A269" s="39" t="s">
        <v>44</v>
      </c>
      <c r="B269" s="49" t="s">
        <v>128</v>
      </c>
      <c r="C269" s="47">
        <v>503</v>
      </c>
      <c r="D269" s="47" t="s">
        <v>502</v>
      </c>
      <c r="E269" s="37" t="s">
        <v>58</v>
      </c>
      <c r="F269" s="38">
        <f t="shared" ref="F269:G269" si="74">SUM(F270:F271)</f>
        <v>7402564.2699999996</v>
      </c>
      <c r="G269" s="38">
        <f t="shared" si="74"/>
        <v>7402564.2699999996</v>
      </c>
      <c r="H269" s="47" t="s">
        <v>124</v>
      </c>
      <c r="I269" s="47" t="s">
        <v>125</v>
      </c>
      <c r="J269" s="92" t="s">
        <v>174</v>
      </c>
      <c r="K269" s="47">
        <v>76.11</v>
      </c>
      <c r="L269" s="47">
        <v>76.11</v>
      </c>
    </row>
    <row r="270" spans="1:12" s="1" customFormat="1" ht="69" customHeight="1">
      <c r="A270" s="39"/>
      <c r="B270" s="49"/>
      <c r="C270" s="47"/>
      <c r="D270" s="47"/>
      <c r="E270" s="37" t="s">
        <v>59</v>
      </c>
      <c r="F270" s="38">
        <v>3760875.02</v>
      </c>
      <c r="G270" s="38">
        <v>3760875.02</v>
      </c>
      <c r="H270" s="47"/>
      <c r="I270" s="47"/>
      <c r="J270" s="92"/>
      <c r="K270" s="47"/>
      <c r="L270" s="47"/>
    </row>
    <row r="271" spans="1:12" s="1" customFormat="1" ht="54" customHeight="1">
      <c r="A271" s="39"/>
      <c r="B271" s="49"/>
      <c r="C271" s="47"/>
      <c r="D271" s="47"/>
      <c r="E271" s="37" t="s">
        <v>56</v>
      </c>
      <c r="F271" s="38">
        <v>3641689.25</v>
      </c>
      <c r="G271" s="38">
        <v>3641689.25</v>
      </c>
      <c r="H271" s="47"/>
      <c r="I271" s="47"/>
      <c r="J271" s="92"/>
      <c r="K271" s="47"/>
      <c r="L271" s="47"/>
    </row>
    <row r="272" spans="1:12" s="1" customFormat="1" ht="34.5" customHeight="1">
      <c r="A272" s="39" t="s">
        <v>46</v>
      </c>
      <c r="B272" s="49" t="s">
        <v>154</v>
      </c>
      <c r="C272" s="47">
        <v>503</v>
      </c>
      <c r="D272" s="47" t="s">
        <v>503</v>
      </c>
      <c r="E272" s="37" t="s">
        <v>58</v>
      </c>
      <c r="F272" s="38">
        <f t="shared" ref="F272:G272" si="75">SUM(F273:F275)</f>
        <v>143172.79</v>
      </c>
      <c r="G272" s="38">
        <f t="shared" si="75"/>
        <v>143172.79</v>
      </c>
      <c r="H272" s="47" t="s">
        <v>155</v>
      </c>
      <c r="I272" s="47" t="s">
        <v>118</v>
      </c>
      <c r="J272" s="69" t="s">
        <v>174</v>
      </c>
      <c r="K272" s="47">
        <v>5.9</v>
      </c>
      <c r="L272" s="47">
        <v>5.9</v>
      </c>
    </row>
    <row r="273" spans="1:12" s="1" customFormat="1" ht="71.25" customHeight="1">
      <c r="A273" s="39"/>
      <c r="B273" s="49"/>
      <c r="C273" s="47"/>
      <c r="D273" s="47"/>
      <c r="E273" s="37" t="s">
        <v>59</v>
      </c>
      <c r="F273" s="38">
        <v>1431.73</v>
      </c>
      <c r="G273" s="38">
        <v>1431.73</v>
      </c>
      <c r="H273" s="47"/>
      <c r="I273" s="47"/>
      <c r="J273" s="69"/>
      <c r="K273" s="47"/>
      <c r="L273" s="47"/>
    </row>
    <row r="274" spans="1:12" s="1" customFormat="1" ht="54" customHeight="1">
      <c r="A274" s="39"/>
      <c r="B274" s="49"/>
      <c r="C274" s="47"/>
      <c r="D274" s="47"/>
      <c r="E274" s="37" t="s">
        <v>56</v>
      </c>
      <c r="F274" s="38">
        <v>19843.75</v>
      </c>
      <c r="G274" s="38">
        <v>19843.75</v>
      </c>
      <c r="H274" s="47"/>
      <c r="I274" s="47"/>
      <c r="J274" s="69"/>
      <c r="K274" s="47"/>
      <c r="L274" s="47"/>
    </row>
    <row r="275" spans="1:12" s="1" customFormat="1" ht="54" customHeight="1">
      <c r="A275" s="39"/>
      <c r="B275" s="49"/>
      <c r="C275" s="47"/>
      <c r="D275" s="47"/>
      <c r="E275" s="37" t="s">
        <v>45</v>
      </c>
      <c r="F275" s="38">
        <v>121897.31</v>
      </c>
      <c r="G275" s="38">
        <v>121897.31</v>
      </c>
      <c r="H275" s="47"/>
      <c r="I275" s="47"/>
      <c r="J275" s="69"/>
      <c r="K275" s="47"/>
      <c r="L275" s="47"/>
    </row>
    <row r="276" spans="1:12" s="1" customFormat="1" ht="34.5" customHeight="1">
      <c r="A276" s="39" t="s">
        <v>47</v>
      </c>
      <c r="B276" s="49" t="s">
        <v>176</v>
      </c>
      <c r="C276" s="47" t="s">
        <v>133</v>
      </c>
      <c r="D276" s="47" t="s">
        <v>133</v>
      </c>
      <c r="E276" s="37" t="s">
        <v>58</v>
      </c>
      <c r="F276" s="38">
        <f t="shared" ref="F276:G276" si="76">SUM(F277:F278)</f>
        <v>0</v>
      </c>
      <c r="G276" s="38">
        <f t="shared" si="76"/>
        <v>0</v>
      </c>
      <c r="H276" s="47" t="s">
        <v>177</v>
      </c>
      <c r="I276" s="47" t="s">
        <v>125</v>
      </c>
      <c r="J276" s="69" t="s">
        <v>174</v>
      </c>
      <c r="K276" s="47">
        <v>100</v>
      </c>
      <c r="L276" s="47">
        <v>100</v>
      </c>
    </row>
    <row r="277" spans="1:12" s="1" customFormat="1" ht="66.75" customHeight="1">
      <c r="A277" s="39"/>
      <c r="B277" s="49"/>
      <c r="C277" s="47"/>
      <c r="D277" s="47"/>
      <c r="E277" s="37" t="s">
        <v>59</v>
      </c>
      <c r="F277" s="38">
        <v>0</v>
      </c>
      <c r="G277" s="38">
        <v>0</v>
      </c>
      <c r="H277" s="47"/>
      <c r="I277" s="47"/>
      <c r="J277" s="69"/>
      <c r="K277" s="47"/>
      <c r="L277" s="47"/>
    </row>
    <row r="278" spans="1:12" s="1" customFormat="1" ht="54" customHeight="1">
      <c r="A278" s="39"/>
      <c r="B278" s="49"/>
      <c r="C278" s="47"/>
      <c r="D278" s="47"/>
      <c r="E278" s="37" t="s">
        <v>56</v>
      </c>
      <c r="F278" s="38">
        <v>0</v>
      </c>
      <c r="G278" s="38">
        <v>0</v>
      </c>
      <c r="H278" s="47"/>
      <c r="I278" s="47"/>
      <c r="J278" s="69"/>
      <c r="K278" s="47"/>
      <c r="L278" s="47"/>
    </row>
    <row r="279" spans="1:12" s="1" customFormat="1" ht="35.25" customHeight="1">
      <c r="A279" s="55" t="s">
        <v>408</v>
      </c>
      <c r="B279" s="53" t="s">
        <v>409</v>
      </c>
      <c r="C279" s="54">
        <v>503</v>
      </c>
      <c r="D279" s="54" t="s">
        <v>504</v>
      </c>
      <c r="E279" s="37" t="s">
        <v>58</v>
      </c>
      <c r="F279" s="38">
        <f t="shared" ref="F279:G279" si="77">SUM(F280:F282)</f>
        <v>51515.15</v>
      </c>
      <c r="G279" s="38">
        <f t="shared" si="77"/>
        <v>51515.15</v>
      </c>
      <c r="H279" s="47" t="s">
        <v>410</v>
      </c>
      <c r="I279" s="47" t="s">
        <v>123</v>
      </c>
      <c r="J279" s="69" t="s">
        <v>174</v>
      </c>
      <c r="K279" s="47">
        <v>1</v>
      </c>
      <c r="L279" s="47">
        <v>1</v>
      </c>
    </row>
    <row r="280" spans="1:12" s="1" customFormat="1" ht="67.5" customHeight="1">
      <c r="A280" s="59"/>
      <c r="B280" s="57"/>
      <c r="C280" s="58"/>
      <c r="D280" s="58"/>
      <c r="E280" s="37" t="s">
        <v>59</v>
      </c>
      <c r="F280" s="38">
        <v>515.15</v>
      </c>
      <c r="G280" s="38">
        <v>515.15</v>
      </c>
      <c r="H280" s="47"/>
      <c r="I280" s="47"/>
      <c r="J280" s="69"/>
      <c r="K280" s="47"/>
      <c r="L280" s="47"/>
    </row>
    <row r="281" spans="1:12" s="1" customFormat="1" ht="54" customHeight="1">
      <c r="A281" s="59"/>
      <c r="B281" s="57"/>
      <c r="C281" s="58"/>
      <c r="D281" s="58"/>
      <c r="E281" s="37" t="s">
        <v>56</v>
      </c>
      <c r="F281" s="38">
        <v>1020</v>
      </c>
      <c r="G281" s="38">
        <v>1020</v>
      </c>
      <c r="H281" s="47" t="s">
        <v>417</v>
      </c>
      <c r="I281" s="47" t="s">
        <v>118</v>
      </c>
      <c r="J281" s="69" t="s">
        <v>174</v>
      </c>
      <c r="K281" s="47">
        <v>0</v>
      </c>
      <c r="L281" s="47">
        <v>0</v>
      </c>
    </row>
    <row r="282" spans="1:12" s="1" customFormat="1" ht="54" customHeight="1">
      <c r="A282" s="63"/>
      <c r="B282" s="61"/>
      <c r="C282" s="62"/>
      <c r="D282" s="62"/>
      <c r="E282" s="37" t="s">
        <v>45</v>
      </c>
      <c r="F282" s="38">
        <v>49980</v>
      </c>
      <c r="G282" s="38">
        <v>49980</v>
      </c>
      <c r="H282" s="47"/>
      <c r="I282" s="47"/>
      <c r="J282" s="69"/>
      <c r="K282" s="47"/>
      <c r="L282" s="47"/>
    </row>
    <row r="283" spans="1:12" s="1" customFormat="1" ht="36" customHeight="1">
      <c r="A283" s="39" t="s">
        <v>178</v>
      </c>
      <c r="B283" s="34" t="s">
        <v>179</v>
      </c>
      <c r="C283" s="35"/>
      <c r="D283" s="36"/>
      <c r="E283" s="37" t="s">
        <v>58</v>
      </c>
      <c r="F283" s="38">
        <f t="shared" ref="F283:G286" si="78">F287</f>
        <v>7047872.1699999999</v>
      </c>
      <c r="G283" s="38">
        <f t="shared" si="78"/>
        <v>7031251.9900000002</v>
      </c>
      <c r="H283" s="47" t="s">
        <v>57</v>
      </c>
      <c r="I283" s="47" t="s">
        <v>57</v>
      </c>
      <c r="J283" s="47" t="s">
        <v>133</v>
      </c>
      <c r="K283" s="47" t="s">
        <v>133</v>
      </c>
      <c r="L283" s="47" t="s">
        <v>133</v>
      </c>
    </row>
    <row r="284" spans="1:12" s="1" customFormat="1" ht="69.75" customHeight="1">
      <c r="A284" s="39"/>
      <c r="B284" s="40"/>
      <c r="C284" s="41"/>
      <c r="D284" s="42"/>
      <c r="E284" s="37" t="s">
        <v>59</v>
      </c>
      <c r="F284" s="38">
        <f t="shared" si="78"/>
        <v>5207562.17</v>
      </c>
      <c r="G284" s="38">
        <f t="shared" si="78"/>
        <v>5190941.99</v>
      </c>
      <c r="H284" s="47"/>
      <c r="I284" s="47"/>
      <c r="J284" s="47"/>
      <c r="K284" s="47"/>
      <c r="L284" s="47"/>
    </row>
    <row r="285" spans="1:12" s="1" customFormat="1" ht="60.6" customHeight="1">
      <c r="A285" s="39"/>
      <c r="B285" s="40"/>
      <c r="C285" s="41"/>
      <c r="D285" s="42"/>
      <c r="E285" s="37" t="s">
        <v>56</v>
      </c>
      <c r="F285" s="38">
        <f t="shared" si="78"/>
        <v>1840310</v>
      </c>
      <c r="G285" s="38">
        <f t="shared" si="78"/>
        <v>1840310</v>
      </c>
      <c r="H285" s="47"/>
      <c r="I285" s="47"/>
      <c r="J285" s="47"/>
      <c r="K285" s="47"/>
      <c r="L285" s="47"/>
    </row>
    <row r="286" spans="1:12" s="1" customFormat="1" ht="60.6" customHeight="1">
      <c r="A286" s="39"/>
      <c r="B286" s="43"/>
      <c r="C286" s="44"/>
      <c r="D286" s="45"/>
      <c r="E286" s="37" t="s">
        <v>45</v>
      </c>
      <c r="F286" s="38">
        <f t="shared" si="78"/>
        <v>0</v>
      </c>
      <c r="G286" s="38">
        <f t="shared" si="78"/>
        <v>0</v>
      </c>
      <c r="H286" s="47"/>
      <c r="I286" s="47"/>
      <c r="J286" s="47"/>
      <c r="K286" s="47"/>
      <c r="L286" s="47"/>
    </row>
    <row r="287" spans="1:12" s="1" customFormat="1" ht="38.25" customHeight="1">
      <c r="A287" s="47" t="s">
        <v>80</v>
      </c>
      <c r="B287" s="46" t="s">
        <v>180</v>
      </c>
      <c r="C287" s="47" t="s">
        <v>133</v>
      </c>
      <c r="D287" s="47" t="s">
        <v>509</v>
      </c>
      <c r="E287" s="37" t="s">
        <v>58</v>
      </c>
      <c r="F287" s="38">
        <f t="shared" ref="F287:G289" si="79">F291+F294+F297+F300</f>
        <v>7047872.1699999999</v>
      </c>
      <c r="G287" s="38">
        <f t="shared" si="79"/>
        <v>7031251.9900000002</v>
      </c>
      <c r="H287" s="47" t="s">
        <v>57</v>
      </c>
      <c r="I287" s="47" t="s">
        <v>57</v>
      </c>
      <c r="J287" s="47" t="s">
        <v>133</v>
      </c>
      <c r="K287" s="47" t="s">
        <v>133</v>
      </c>
      <c r="L287" s="47" t="s">
        <v>133</v>
      </c>
    </row>
    <row r="288" spans="1:12" s="1" customFormat="1" ht="66" customHeight="1">
      <c r="A288" s="47"/>
      <c r="B288" s="46"/>
      <c r="C288" s="47"/>
      <c r="D288" s="47"/>
      <c r="E288" s="37" t="s">
        <v>59</v>
      </c>
      <c r="F288" s="38">
        <f t="shared" si="79"/>
        <v>5207562.17</v>
      </c>
      <c r="G288" s="38">
        <f t="shared" si="79"/>
        <v>5190941.99</v>
      </c>
      <c r="H288" s="47"/>
      <c r="I288" s="47"/>
      <c r="J288" s="47"/>
      <c r="K288" s="47"/>
      <c r="L288" s="47"/>
    </row>
    <row r="289" spans="1:12" s="1" customFormat="1" ht="56.25" customHeight="1">
      <c r="A289" s="47"/>
      <c r="B289" s="46"/>
      <c r="C289" s="47"/>
      <c r="D289" s="47"/>
      <c r="E289" s="37" t="s">
        <v>56</v>
      </c>
      <c r="F289" s="38">
        <f t="shared" si="79"/>
        <v>1840310</v>
      </c>
      <c r="G289" s="38">
        <f t="shared" si="79"/>
        <v>1840310</v>
      </c>
      <c r="H289" s="47"/>
      <c r="I289" s="47"/>
      <c r="J289" s="47"/>
      <c r="K289" s="47"/>
      <c r="L289" s="47"/>
    </row>
    <row r="290" spans="1:12" s="1" customFormat="1" ht="56.25" customHeight="1">
      <c r="A290" s="47"/>
      <c r="B290" s="46"/>
      <c r="C290" s="47"/>
      <c r="D290" s="47"/>
      <c r="E290" s="37" t="s">
        <v>45</v>
      </c>
      <c r="F290" s="38">
        <f>F303</f>
        <v>0</v>
      </c>
      <c r="G290" s="38">
        <f>G303</f>
        <v>0</v>
      </c>
      <c r="H290" s="47"/>
      <c r="I290" s="47"/>
      <c r="J290" s="47"/>
      <c r="K290" s="47"/>
      <c r="L290" s="47"/>
    </row>
    <row r="291" spans="1:12" s="1" customFormat="1" ht="36.75" customHeight="1">
      <c r="A291" s="39" t="s">
        <v>81</v>
      </c>
      <c r="B291" s="48" t="s">
        <v>20</v>
      </c>
      <c r="C291" s="47">
        <v>503</v>
      </c>
      <c r="D291" s="47" t="s">
        <v>506</v>
      </c>
      <c r="E291" s="37" t="s">
        <v>58</v>
      </c>
      <c r="F291" s="38">
        <f t="shared" ref="F291:G291" si="80">SUM(F292:F293)</f>
        <v>1031007.5</v>
      </c>
      <c r="G291" s="38">
        <f t="shared" si="80"/>
        <v>1014387.32</v>
      </c>
      <c r="H291" s="47" t="s">
        <v>181</v>
      </c>
      <c r="I291" s="47" t="s">
        <v>123</v>
      </c>
      <c r="J291" s="69" t="s">
        <v>174</v>
      </c>
      <c r="K291" s="47">
        <v>146</v>
      </c>
      <c r="L291" s="47">
        <v>146</v>
      </c>
    </row>
    <row r="292" spans="1:12" s="1" customFormat="1" ht="76.5" customHeight="1">
      <c r="A292" s="39"/>
      <c r="B292" s="48"/>
      <c r="C292" s="47"/>
      <c r="D292" s="47"/>
      <c r="E292" s="37" t="s">
        <v>59</v>
      </c>
      <c r="F292" s="38">
        <v>1031007.5</v>
      </c>
      <c r="G292" s="38">
        <v>1014387.32</v>
      </c>
      <c r="H292" s="47"/>
      <c r="I292" s="47"/>
      <c r="J292" s="69"/>
      <c r="K292" s="47"/>
      <c r="L292" s="47"/>
    </row>
    <row r="293" spans="1:12" s="1" customFormat="1" ht="48.75" customHeight="1">
      <c r="A293" s="39"/>
      <c r="B293" s="48"/>
      <c r="C293" s="47"/>
      <c r="D293" s="47"/>
      <c r="E293" s="37" t="s">
        <v>56</v>
      </c>
      <c r="F293" s="38">
        <v>0</v>
      </c>
      <c r="G293" s="38">
        <v>0</v>
      </c>
      <c r="H293" s="47"/>
      <c r="I293" s="47"/>
      <c r="J293" s="69"/>
      <c r="K293" s="47"/>
      <c r="L293" s="47"/>
    </row>
    <row r="294" spans="1:12" s="1" customFormat="1" ht="35.25" customHeight="1">
      <c r="A294" s="39" t="s">
        <v>150</v>
      </c>
      <c r="B294" s="49" t="s">
        <v>128</v>
      </c>
      <c r="C294" s="47">
        <v>503</v>
      </c>
      <c r="D294" s="47" t="s">
        <v>507</v>
      </c>
      <c r="E294" s="37" t="s">
        <v>58</v>
      </c>
      <c r="F294" s="38">
        <f t="shared" ref="F294:G294" si="81">SUM(F295:F296)</f>
        <v>5386828.6699999999</v>
      </c>
      <c r="G294" s="38">
        <f t="shared" si="81"/>
        <v>5386828.6699999999</v>
      </c>
      <c r="H294" s="64" t="s">
        <v>126</v>
      </c>
      <c r="I294" s="47" t="s">
        <v>125</v>
      </c>
      <c r="J294" s="69" t="s">
        <v>174</v>
      </c>
      <c r="K294" s="47">
        <v>95</v>
      </c>
      <c r="L294" s="47">
        <v>95</v>
      </c>
    </row>
    <row r="295" spans="1:12" s="1" customFormat="1" ht="64.5" customHeight="1">
      <c r="A295" s="39"/>
      <c r="B295" s="49"/>
      <c r="C295" s="47"/>
      <c r="D295" s="47"/>
      <c r="E295" s="37" t="s">
        <v>59</v>
      </c>
      <c r="F295" s="38">
        <v>4170254.67</v>
      </c>
      <c r="G295" s="38">
        <v>4170254.67</v>
      </c>
      <c r="H295" s="64"/>
      <c r="I295" s="47"/>
      <c r="J295" s="69"/>
      <c r="K295" s="47"/>
      <c r="L295" s="47"/>
    </row>
    <row r="296" spans="1:12" s="1" customFormat="1" ht="93.75" customHeight="1">
      <c r="A296" s="39"/>
      <c r="B296" s="49"/>
      <c r="C296" s="47"/>
      <c r="D296" s="47"/>
      <c r="E296" s="37" t="s">
        <v>56</v>
      </c>
      <c r="F296" s="38">
        <v>1216574</v>
      </c>
      <c r="G296" s="38">
        <v>1216574</v>
      </c>
      <c r="H296" s="93" t="s">
        <v>127</v>
      </c>
      <c r="I296" s="70" t="s">
        <v>125</v>
      </c>
      <c r="J296" s="94" t="s">
        <v>174</v>
      </c>
      <c r="K296" s="70">
        <v>100</v>
      </c>
      <c r="L296" s="70">
        <v>115.2</v>
      </c>
    </row>
    <row r="297" spans="1:12" s="1" customFormat="1" ht="36" customHeight="1">
      <c r="A297" s="39" t="s">
        <v>156</v>
      </c>
      <c r="B297" s="49" t="s">
        <v>269</v>
      </c>
      <c r="C297" s="47">
        <v>503</v>
      </c>
      <c r="D297" s="47" t="s">
        <v>508</v>
      </c>
      <c r="E297" s="37" t="s">
        <v>58</v>
      </c>
      <c r="F297" s="38">
        <f t="shared" ref="F297:G297" si="82">SUM(F298:F299)</f>
        <v>630036</v>
      </c>
      <c r="G297" s="38">
        <f t="shared" si="82"/>
        <v>630036</v>
      </c>
      <c r="H297" s="64" t="s">
        <v>127</v>
      </c>
      <c r="I297" s="47" t="s">
        <v>125</v>
      </c>
      <c r="J297" s="69" t="s">
        <v>174</v>
      </c>
      <c r="K297" s="47">
        <v>100</v>
      </c>
      <c r="L297" s="47">
        <v>115.2</v>
      </c>
    </row>
    <row r="298" spans="1:12" s="1" customFormat="1" ht="65.25" customHeight="1">
      <c r="A298" s="39"/>
      <c r="B298" s="49"/>
      <c r="C298" s="47"/>
      <c r="D298" s="47"/>
      <c r="E298" s="37" t="s">
        <v>59</v>
      </c>
      <c r="F298" s="38">
        <v>6300</v>
      </c>
      <c r="G298" s="38">
        <v>6300</v>
      </c>
      <c r="H298" s="64"/>
      <c r="I298" s="47"/>
      <c r="J298" s="69"/>
      <c r="K298" s="47"/>
      <c r="L298" s="47"/>
    </row>
    <row r="299" spans="1:12" s="1" customFormat="1" ht="89.25" customHeight="1">
      <c r="A299" s="39"/>
      <c r="B299" s="49"/>
      <c r="C299" s="47"/>
      <c r="D299" s="47"/>
      <c r="E299" s="37" t="s">
        <v>56</v>
      </c>
      <c r="F299" s="38">
        <v>623736</v>
      </c>
      <c r="G299" s="38">
        <v>623736</v>
      </c>
      <c r="H299" s="64"/>
      <c r="I299" s="47"/>
      <c r="J299" s="69"/>
      <c r="K299" s="47"/>
      <c r="L299" s="47"/>
    </row>
    <row r="300" spans="1:12" s="1" customFormat="1" ht="33" customHeight="1">
      <c r="A300" s="39" t="s">
        <v>172</v>
      </c>
      <c r="B300" s="49" t="s">
        <v>182</v>
      </c>
      <c r="C300" s="47" t="s">
        <v>133</v>
      </c>
      <c r="D300" s="47" t="s">
        <v>133</v>
      </c>
      <c r="E300" s="37" t="s">
        <v>58</v>
      </c>
      <c r="F300" s="38">
        <f t="shared" ref="F300:G300" si="83">SUM(F301:F303)</f>
        <v>0</v>
      </c>
      <c r="G300" s="38">
        <f t="shared" si="83"/>
        <v>0</v>
      </c>
      <c r="H300" s="64" t="s">
        <v>183</v>
      </c>
      <c r="I300" s="47" t="s">
        <v>118</v>
      </c>
      <c r="J300" s="69" t="s">
        <v>174</v>
      </c>
      <c r="K300" s="47">
        <v>0</v>
      </c>
      <c r="L300" s="47">
        <v>0</v>
      </c>
    </row>
    <row r="301" spans="1:12" s="1" customFormat="1" ht="67.5" customHeight="1">
      <c r="A301" s="39"/>
      <c r="B301" s="49"/>
      <c r="C301" s="47"/>
      <c r="D301" s="47"/>
      <c r="E301" s="37" t="s">
        <v>59</v>
      </c>
      <c r="F301" s="38">
        <v>0</v>
      </c>
      <c r="G301" s="38">
        <v>0</v>
      </c>
      <c r="H301" s="64"/>
      <c r="I301" s="47"/>
      <c r="J301" s="69"/>
      <c r="K301" s="47"/>
      <c r="L301" s="47"/>
    </row>
    <row r="302" spans="1:12" s="1" customFormat="1" ht="48.75" customHeight="1">
      <c r="A302" s="39"/>
      <c r="B302" s="49"/>
      <c r="C302" s="47"/>
      <c r="D302" s="47"/>
      <c r="E302" s="37" t="s">
        <v>56</v>
      </c>
      <c r="F302" s="38">
        <v>0</v>
      </c>
      <c r="G302" s="38">
        <v>0</v>
      </c>
      <c r="H302" s="64"/>
      <c r="I302" s="47"/>
      <c r="J302" s="69"/>
      <c r="K302" s="47"/>
      <c r="L302" s="47"/>
    </row>
    <row r="303" spans="1:12" s="1" customFormat="1" ht="52.5" customHeight="1">
      <c r="A303" s="39"/>
      <c r="B303" s="49"/>
      <c r="C303" s="47"/>
      <c r="D303" s="47"/>
      <c r="E303" s="37" t="s">
        <v>45</v>
      </c>
      <c r="F303" s="38">
        <v>0</v>
      </c>
      <c r="G303" s="38">
        <v>0</v>
      </c>
      <c r="H303" s="64"/>
      <c r="I303" s="47"/>
      <c r="J303" s="69"/>
      <c r="K303" s="47"/>
      <c r="L303" s="47"/>
    </row>
    <row r="304" spans="1:12" s="1" customFormat="1" ht="42" customHeight="1">
      <c r="A304" s="39" t="s">
        <v>184</v>
      </c>
      <c r="B304" s="34" t="s">
        <v>21</v>
      </c>
      <c r="C304" s="35"/>
      <c r="D304" s="36"/>
      <c r="E304" s="37" t="s">
        <v>58</v>
      </c>
      <c r="F304" s="38">
        <f t="shared" ref="F304:G307" si="84">F308</f>
        <v>2648477.6</v>
      </c>
      <c r="G304" s="38">
        <f t="shared" si="84"/>
        <v>2644620.54</v>
      </c>
      <c r="H304" s="47" t="s">
        <v>57</v>
      </c>
      <c r="I304" s="47" t="s">
        <v>57</v>
      </c>
      <c r="J304" s="47" t="s">
        <v>133</v>
      </c>
      <c r="K304" s="47" t="s">
        <v>133</v>
      </c>
      <c r="L304" s="47" t="s">
        <v>133</v>
      </c>
    </row>
    <row r="305" spans="1:12" s="1" customFormat="1" ht="67.5" customHeight="1">
      <c r="A305" s="39"/>
      <c r="B305" s="40"/>
      <c r="C305" s="41"/>
      <c r="D305" s="42"/>
      <c r="E305" s="37" t="s">
        <v>59</v>
      </c>
      <c r="F305" s="38">
        <f t="shared" si="84"/>
        <v>1836369.6</v>
      </c>
      <c r="G305" s="38">
        <f t="shared" si="84"/>
        <v>1832512.54</v>
      </c>
      <c r="H305" s="47"/>
      <c r="I305" s="47"/>
      <c r="J305" s="47"/>
      <c r="K305" s="47"/>
      <c r="L305" s="47"/>
    </row>
    <row r="306" spans="1:12" s="1" customFormat="1" ht="48.75" customHeight="1">
      <c r="A306" s="39"/>
      <c r="B306" s="40"/>
      <c r="C306" s="41"/>
      <c r="D306" s="42"/>
      <c r="E306" s="37" t="s">
        <v>56</v>
      </c>
      <c r="F306" s="38">
        <f t="shared" si="84"/>
        <v>812108</v>
      </c>
      <c r="G306" s="38">
        <f t="shared" si="84"/>
        <v>812108</v>
      </c>
      <c r="H306" s="47"/>
      <c r="I306" s="47"/>
      <c r="J306" s="47"/>
      <c r="K306" s="47"/>
      <c r="L306" s="47"/>
    </row>
    <row r="307" spans="1:12" s="1" customFormat="1" ht="48.75" customHeight="1">
      <c r="A307" s="39"/>
      <c r="B307" s="43"/>
      <c r="C307" s="44"/>
      <c r="D307" s="45"/>
      <c r="E307" s="37" t="s">
        <v>45</v>
      </c>
      <c r="F307" s="38">
        <f t="shared" si="84"/>
        <v>0</v>
      </c>
      <c r="G307" s="38">
        <f t="shared" si="84"/>
        <v>0</v>
      </c>
      <c r="H307" s="47"/>
      <c r="I307" s="47"/>
      <c r="J307" s="47"/>
      <c r="K307" s="47"/>
      <c r="L307" s="47"/>
    </row>
    <row r="308" spans="1:12" s="1" customFormat="1" ht="36.75" customHeight="1">
      <c r="A308" s="47" t="s">
        <v>82</v>
      </c>
      <c r="B308" s="46" t="s">
        <v>113</v>
      </c>
      <c r="C308" s="47" t="s">
        <v>133</v>
      </c>
      <c r="D308" s="47" t="s">
        <v>512</v>
      </c>
      <c r="E308" s="37" t="s">
        <v>58</v>
      </c>
      <c r="F308" s="38">
        <f t="shared" ref="F308:G310" si="85">F312+F316+F320</f>
        <v>2648477.6</v>
      </c>
      <c r="G308" s="38">
        <f t="shared" si="85"/>
        <v>2644620.54</v>
      </c>
      <c r="H308" s="47" t="s">
        <v>57</v>
      </c>
      <c r="I308" s="47" t="s">
        <v>57</v>
      </c>
      <c r="J308" s="47" t="s">
        <v>133</v>
      </c>
      <c r="K308" s="47" t="s">
        <v>133</v>
      </c>
      <c r="L308" s="47" t="s">
        <v>133</v>
      </c>
    </row>
    <row r="309" spans="1:12" s="1" customFormat="1" ht="68.25" customHeight="1">
      <c r="A309" s="47"/>
      <c r="B309" s="46"/>
      <c r="C309" s="47"/>
      <c r="D309" s="47"/>
      <c r="E309" s="37" t="s">
        <v>59</v>
      </c>
      <c r="F309" s="38">
        <f t="shared" si="85"/>
        <v>1836369.6</v>
      </c>
      <c r="G309" s="38">
        <f t="shared" si="85"/>
        <v>1832512.54</v>
      </c>
      <c r="H309" s="47"/>
      <c r="I309" s="47"/>
      <c r="J309" s="47"/>
      <c r="K309" s="47"/>
      <c r="L309" s="47"/>
    </row>
    <row r="310" spans="1:12" s="1" customFormat="1" ht="51" customHeight="1">
      <c r="A310" s="47"/>
      <c r="B310" s="46"/>
      <c r="C310" s="47"/>
      <c r="D310" s="47"/>
      <c r="E310" s="37" t="s">
        <v>56</v>
      </c>
      <c r="F310" s="38">
        <f t="shared" si="85"/>
        <v>812108</v>
      </c>
      <c r="G310" s="38">
        <f t="shared" si="85"/>
        <v>812108</v>
      </c>
      <c r="H310" s="47"/>
      <c r="I310" s="47"/>
      <c r="J310" s="47"/>
      <c r="K310" s="47"/>
      <c r="L310" s="47"/>
    </row>
    <row r="311" spans="1:12" s="1" customFormat="1" ht="51" customHeight="1">
      <c r="A311" s="47"/>
      <c r="B311" s="46"/>
      <c r="C311" s="47"/>
      <c r="D311" s="47"/>
      <c r="E311" s="37" t="s">
        <v>45</v>
      </c>
      <c r="F311" s="38">
        <f>F315+F319</f>
        <v>0</v>
      </c>
      <c r="G311" s="38">
        <f>G315+G319</f>
        <v>0</v>
      </c>
      <c r="H311" s="47"/>
      <c r="I311" s="47"/>
      <c r="J311" s="47"/>
      <c r="K311" s="47"/>
      <c r="L311" s="47"/>
    </row>
    <row r="312" spans="1:12" s="1" customFormat="1" ht="34.5" customHeight="1">
      <c r="A312" s="39" t="s">
        <v>83</v>
      </c>
      <c r="B312" s="49" t="s">
        <v>22</v>
      </c>
      <c r="C312" s="47">
        <v>503</v>
      </c>
      <c r="D312" s="47" t="s">
        <v>510</v>
      </c>
      <c r="E312" s="37" t="s">
        <v>58</v>
      </c>
      <c r="F312" s="38">
        <f t="shared" ref="F312:G312" si="86">SUM(F313:F315)</f>
        <v>669543</v>
      </c>
      <c r="G312" s="38">
        <f t="shared" si="86"/>
        <v>665685.93999999994</v>
      </c>
      <c r="H312" s="47" t="s">
        <v>185</v>
      </c>
      <c r="I312" s="47" t="s">
        <v>118</v>
      </c>
      <c r="J312" s="69" t="s">
        <v>174</v>
      </c>
      <c r="K312" s="47">
        <v>653</v>
      </c>
      <c r="L312" s="47">
        <v>653</v>
      </c>
    </row>
    <row r="313" spans="1:12" s="1" customFormat="1" ht="66" customHeight="1">
      <c r="A313" s="39"/>
      <c r="B313" s="49"/>
      <c r="C313" s="47"/>
      <c r="D313" s="47"/>
      <c r="E313" s="37" t="s">
        <v>59</v>
      </c>
      <c r="F313" s="38">
        <v>669543</v>
      </c>
      <c r="G313" s="38">
        <v>665685.93999999994</v>
      </c>
      <c r="H313" s="47"/>
      <c r="I313" s="47"/>
      <c r="J313" s="69"/>
      <c r="K313" s="47"/>
      <c r="L313" s="47"/>
    </row>
    <row r="314" spans="1:12" s="1" customFormat="1" ht="66" customHeight="1">
      <c r="A314" s="39"/>
      <c r="B314" s="49"/>
      <c r="C314" s="47"/>
      <c r="D314" s="47"/>
      <c r="E314" s="37" t="s">
        <v>56</v>
      </c>
      <c r="F314" s="38">
        <v>0</v>
      </c>
      <c r="G314" s="38">
        <v>0</v>
      </c>
      <c r="H314" s="47"/>
      <c r="I314" s="47"/>
      <c r="J314" s="69"/>
      <c r="K314" s="47"/>
      <c r="L314" s="47"/>
    </row>
    <row r="315" spans="1:12" s="1" customFormat="1" ht="52.5" customHeight="1">
      <c r="A315" s="39"/>
      <c r="B315" s="49"/>
      <c r="C315" s="47"/>
      <c r="D315" s="47"/>
      <c r="E315" s="37" t="s">
        <v>45</v>
      </c>
      <c r="F315" s="38">
        <v>0</v>
      </c>
      <c r="G315" s="38">
        <v>0</v>
      </c>
      <c r="H315" s="47"/>
      <c r="I315" s="47"/>
      <c r="J315" s="69"/>
      <c r="K315" s="47"/>
      <c r="L315" s="47"/>
    </row>
    <row r="316" spans="1:12" s="1" customFormat="1" ht="39.75" customHeight="1">
      <c r="A316" s="39" t="s">
        <v>129</v>
      </c>
      <c r="B316" s="48" t="s">
        <v>128</v>
      </c>
      <c r="C316" s="47">
        <v>503</v>
      </c>
      <c r="D316" s="47" t="s">
        <v>511</v>
      </c>
      <c r="E316" s="37" t="s">
        <v>58</v>
      </c>
      <c r="F316" s="38">
        <f t="shared" ref="F316:G316" si="87">SUM(F317:F319)</f>
        <v>1978934.6</v>
      </c>
      <c r="G316" s="38">
        <f t="shared" si="87"/>
        <v>1978934.6</v>
      </c>
      <c r="H316" s="47" t="s">
        <v>124</v>
      </c>
      <c r="I316" s="47" t="s">
        <v>125</v>
      </c>
      <c r="J316" s="69" t="s">
        <v>174</v>
      </c>
      <c r="K316" s="47">
        <v>76.11</v>
      </c>
      <c r="L316" s="47">
        <v>76.11</v>
      </c>
    </row>
    <row r="317" spans="1:12" s="1" customFormat="1" ht="72" customHeight="1">
      <c r="A317" s="39"/>
      <c r="B317" s="48"/>
      <c r="C317" s="47"/>
      <c r="D317" s="47"/>
      <c r="E317" s="37" t="s">
        <v>59</v>
      </c>
      <c r="F317" s="38">
        <v>1166826.6000000001</v>
      </c>
      <c r="G317" s="38">
        <v>1166826.6000000001</v>
      </c>
      <c r="H317" s="47"/>
      <c r="I317" s="47"/>
      <c r="J317" s="69"/>
      <c r="K317" s="47"/>
      <c r="L317" s="47"/>
    </row>
    <row r="318" spans="1:12" s="1" customFormat="1" ht="52.5" customHeight="1">
      <c r="A318" s="39"/>
      <c r="B318" s="48"/>
      <c r="C318" s="47"/>
      <c r="D318" s="47"/>
      <c r="E318" s="37" t="s">
        <v>56</v>
      </c>
      <c r="F318" s="38">
        <v>812108</v>
      </c>
      <c r="G318" s="38">
        <v>812108</v>
      </c>
      <c r="H318" s="47"/>
      <c r="I318" s="47"/>
      <c r="J318" s="69"/>
      <c r="K318" s="47"/>
      <c r="L318" s="47"/>
    </row>
    <row r="319" spans="1:12" s="1" customFormat="1" ht="52.5" customHeight="1">
      <c r="A319" s="39"/>
      <c r="B319" s="48"/>
      <c r="C319" s="47"/>
      <c r="D319" s="47"/>
      <c r="E319" s="37" t="s">
        <v>45</v>
      </c>
      <c r="F319" s="38">
        <v>0</v>
      </c>
      <c r="G319" s="38">
        <v>0</v>
      </c>
      <c r="H319" s="47"/>
      <c r="I319" s="47"/>
      <c r="J319" s="69"/>
      <c r="K319" s="47"/>
      <c r="L319" s="47"/>
    </row>
    <row r="320" spans="1:12" s="1" customFormat="1" ht="35.25" customHeight="1">
      <c r="A320" s="39" t="s">
        <v>131</v>
      </c>
      <c r="B320" s="49" t="s">
        <v>166</v>
      </c>
      <c r="C320" s="47" t="s">
        <v>133</v>
      </c>
      <c r="D320" s="47" t="s">
        <v>133</v>
      </c>
      <c r="E320" s="37" t="s">
        <v>58</v>
      </c>
      <c r="F320" s="38">
        <f t="shared" ref="F320:G320" si="88">SUM(F321:F322)</f>
        <v>0</v>
      </c>
      <c r="G320" s="38">
        <f t="shared" si="88"/>
        <v>0</v>
      </c>
      <c r="H320" s="47" t="s">
        <v>165</v>
      </c>
      <c r="I320" s="47" t="s">
        <v>118</v>
      </c>
      <c r="J320" s="69" t="s">
        <v>174</v>
      </c>
      <c r="K320" s="69">
        <v>5</v>
      </c>
      <c r="L320" s="69">
        <v>5</v>
      </c>
    </row>
    <row r="321" spans="1:12" s="1" customFormat="1" ht="69.75" customHeight="1">
      <c r="A321" s="39"/>
      <c r="B321" s="49"/>
      <c r="C321" s="47"/>
      <c r="D321" s="47"/>
      <c r="E321" s="37" t="s">
        <v>59</v>
      </c>
      <c r="F321" s="38">
        <v>0</v>
      </c>
      <c r="G321" s="38">
        <v>0</v>
      </c>
      <c r="H321" s="47"/>
      <c r="I321" s="47"/>
      <c r="J321" s="69"/>
      <c r="K321" s="69"/>
      <c r="L321" s="69"/>
    </row>
    <row r="322" spans="1:12" s="1" customFormat="1" ht="52.5" customHeight="1">
      <c r="A322" s="39"/>
      <c r="B322" s="49"/>
      <c r="C322" s="47"/>
      <c r="D322" s="47"/>
      <c r="E322" s="37" t="s">
        <v>56</v>
      </c>
      <c r="F322" s="38">
        <v>0</v>
      </c>
      <c r="G322" s="38">
        <v>0</v>
      </c>
      <c r="H322" s="47"/>
      <c r="I322" s="47"/>
      <c r="J322" s="69"/>
      <c r="K322" s="69"/>
      <c r="L322" s="69"/>
    </row>
    <row r="323" spans="1:12" s="1" customFormat="1" ht="41.25" customHeight="1">
      <c r="A323" s="55" t="s">
        <v>186</v>
      </c>
      <c r="B323" s="34" t="s">
        <v>23</v>
      </c>
      <c r="C323" s="35"/>
      <c r="D323" s="36"/>
      <c r="E323" s="37" t="s">
        <v>58</v>
      </c>
      <c r="F323" s="38">
        <f t="shared" ref="F323:G325" si="89">F326</f>
        <v>12171419.299999999</v>
      </c>
      <c r="G323" s="38">
        <f t="shared" si="89"/>
        <v>12159475.23</v>
      </c>
      <c r="H323" s="54" t="s">
        <v>57</v>
      </c>
      <c r="I323" s="54" t="s">
        <v>57</v>
      </c>
      <c r="J323" s="54" t="s">
        <v>133</v>
      </c>
      <c r="K323" s="54" t="s">
        <v>133</v>
      </c>
      <c r="L323" s="54" t="s">
        <v>133</v>
      </c>
    </row>
    <row r="324" spans="1:12" s="1" customFormat="1" ht="66" customHeight="1">
      <c r="A324" s="59"/>
      <c r="B324" s="40"/>
      <c r="C324" s="41"/>
      <c r="D324" s="42"/>
      <c r="E324" s="37" t="s">
        <v>59</v>
      </c>
      <c r="F324" s="38">
        <f t="shared" si="89"/>
        <v>9173302.2999999989</v>
      </c>
      <c r="G324" s="38">
        <f t="shared" si="89"/>
        <v>9161358.2300000004</v>
      </c>
      <c r="H324" s="58"/>
      <c r="I324" s="58"/>
      <c r="J324" s="58"/>
      <c r="K324" s="58"/>
      <c r="L324" s="58"/>
    </row>
    <row r="325" spans="1:12" s="1" customFormat="1" ht="59.25" customHeight="1">
      <c r="A325" s="59"/>
      <c r="B325" s="43"/>
      <c r="C325" s="44"/>
      <c r="D325" s="45"/>
      <c r="E325" s="37" t="s">
        <v>56</v>
      </c>
      <c r="F325" s="38">
        <f t="shared" si="89"/>
        <v>2998117</v>
      </c>
      <c r="G325" s="38">
        <f t="shared" si="89"/>
        <v>2998117</v>
      </c>
      <c r="H325" s="58"/>
      <c r="I325" s="58"/>
      <c r="J325" s="58"/>
      <c r="K325" s="58"/>
      <c r="L325" s="58"/>
    </row>
    <row r="326" spans="1:12" s="1" customFormat="1" ht="48.75" customHeight="1">
      <c r="A326" s="55" t="s">
        <v>84</v>
      </c>
      <c r="B326" s="85" t="s">
        <v>24</v>
      </c>
      <c r="C326" s="54" t="s">
        <v>133</v>
      </c>
      <c r="D326" s="54" t="s">
        <v>516</v>
      </c>
      <c r="E326" s="37" t="s">
        <v>58</v>
      </c>
      <c r="F326" s="38">
        <f t="shared" ref="F326:G328" si="90">F329+F332+F335+F338</f>
        <v>12171419.299999999</v>
      </c>
      <c r="G326" s="38">
        <f t="shared" si="90"/>
        <v>12159475.23</v>
      </c>
      <c r="H326" s="54" t="s">
        <v>57</v>
      </c>
      <c r="I326" s="54" t="s">
        <v>57</v>
      </c>
      <c r="J326" s="54" t="s">
        <v>133</v>
      </c>
      <c r="K326" s="54" t="s">
        <v>133</v>
      </c>
      <c r="L326" s="54" t="s">
        <v>133</v>
      </c>
    </row>
    <row r="327" spans="1:12" s="1" customFormat="1" ht="86.25" customHeight="1">
      <c r="A327" s="59"/>
      <c r="B327" s="95"/>
      <c r="C327" s="58"/>
      <c r="D327" s="58"/>
      <c r="E327" s="37" t="s">
        <v>59</v>
      </c>
      <c r="F327" s="38">
        <f t="shared" si="90"/>
        <v>9173302.2999999989</v>
      </c>
      <c r="G327" s="38">
        <f t="shared" si="90"/>
        <v>9161358.2300000004</v>
      </c>
      <c r="H327" s="58"/>
      <c r="I327" s="58"/>
      <c r="J327" s="58"/>
      <c r="K327" s="58"/>
      <c r="L327" s="58"/>
    </row>
    <row r="328" spans="1:12" s="1" customFormat="1" ht="97.5" customHeight="1">
      <c r="A328" s="59"/>
      <c r="B328" s="96"/>
      <c r="C328" s="62"/>
      <c r="D328" s="62"/>
      <c r="E328" s="37" t="s">
        <v>56</v>
      </c>
      <c r="F328" s="38">
        <f t="shared" si="90"/>
        <v>2998117</v>
      </c>
      <c r="G328" s="38">
        <f t="shared" si="90"/>
        <v>2998117</v>
      </c>
      <c r="H328" s="58"/>
      <c r="I328" s="58"/>
      <c r="J328" s="58"/>
      <c r="K328" s="58"/>
      <c r="L328" s="58"/>
    </row>
    <row r="329" spans="1:12" s="1" customFormat="1" ht="34.5" customHeight="1">
      <c r="A329" s="39" t="s">
        <v>85</v>
      </c>
      <c r="B329" s="48" t="s">
        <v>187</v>
      </c>
      <c r="C329" s="47">
        <v>503</v>
      </c>
      <c r="D329" s="47" t="s">
        <v>513</v>
      </c>
      <c r="E329" s="37" t="s">
        <v>58</v>
      </c>
      <c r="F329" s="38">
        <f t="shared" ref="F329:G329" si="91">SUM(F330:F331)</f>
        <v>1108967.2</v>
      </c>
      <c r="G329" s="38">
        <f t="shared" si="91"/>
        <v>1097023.1299999999</v>
      </c>
      <c r="H329" s="47" t="s">
        <v>188</v>
      </c>
      <c r="I329" s="47" t="s">
        <v>118</v>
      </c>
      <c r="J329" s="69" t="s">
        <v>174</v>
      </c>
      <c r="K329" s="47">
        <v>17</v>
      </c>
      <c r="L329" s="47">
        <v>17</v>
      </c>
    </row>
    <row r="330" spans="1:12" s="1" customFormat="1" ht="64.5" customHeight="1">
      <c r="A330" s="39"/>
      <c r="B330" s="48"/>
      <c r="C330" s="47"/>
      <c r="D330" s="47"/>
      <c r="E330" s="37" t="s">
        <v>59</v>
      </c>
      <c r="F330" s="38">
        <v>1108967.2</v>
      </c>
      <c r="G330" s="38">
        <v>1097023.1299999999</v>
      </c>
      <c r="H330" s="47"/>
      <c r="I330" s="47"/>
      <c r="J330" s="69"/>
      <c r="K330" s="47"/>
      <c r="L330" s="47"/>
    </row>
    <row r="331" spans="1:12" s="1" customFormat="1" ht="59.25" customHeight="1">
      <c r="A331" s="39"/>
      <c r="B331" s="48"/>
      <c r="C331" s="47"/>
      <c r="D331" s="47"/>
      <c r="E331" s="37" t="s">
        <v>56</v>
      </c>
      <c r="F331" s="38">
        <v>0</v>
      </c>
      <c r="G331" s="38">
        <v>0</v>
      </c>
      <c r="H331" s="47"/>
      <c r="I331" s="47"/>
      <c r="J331" s="69"/>
      <c r="K331" s="47"/>
      <c r="L331" s="47"/>
    </row>
    <row r="332" spans="1:12" s="1" customFormat="1" ht="33" customHeight="1">
      <c r="A332" s="39" t="s">
        <v>151</v>
      </c>
      <c r="B332" s="48" t="s">
        <v>152</v>
      </c>
      <c r="C332" s="47">
        <v>503</v>
      </c>
      <c r="D332" s="47" t="s">
        <v>514</v>
      </c>
      <c r="E332" s="37" t="s">
        <v>58</v>
      </c>
      <c r="F332" s="38">
        <f t="shared" ref="F332:G332" si="92">SUM(F333:F334)</f>
        <v>8034051.0999999996</v>
      </c>
      <c r="G332" s="38">
        <f t="shared" si="92"/>
        <v>8034051.0999999996</v>
      </c>
      <c r="H332" s="47" t="s">
        <v>127</v>
      </c>
      <c r="I332" s="47" t="s">
        <v>125</v>
      </c>
      <c r="J332" s="69" t="s">
        <v>174</v>
      </c>
      <c r="K332" s="47">
        <v>100</v>
      </c>
      <c r="L332" s="47">
        <v>107.8</v>
      </c>
    </row>
    <row r="333" spans="1:12" s="1" customFormat="1" ht="71.25" customHeight="1">
      <c r="A333" s="39"/>
      <c r="B333" s="48"/>
      <c r="C333" s="47"/>
      <c r="D333" s="47"/>
      <c r="E333" s="37" t="s">
        <v>59</v>
      </c>
      <c r="F333" s="38">
        <v>8034051.0999999996</v>
      </c>
      <c r="G333" s="38">
        <v>8034051.0999999996</v>
      </c>
      <c r="H333" s="47"/>
      <c r="I333" s="47"/>
      <c r="J333" s="69"/>
      <c r="K333" s="47"/>
      <c r="L333" s="47"/>
    </row>
    <row r="334" spans="1:12" s="1" customFormat="1" ht="59.25" customHeight="1">
      <c r="A334" s="39"/>
      <c r="B334" s="48"/>
      <c r="C334" s="47"/>
      <c r="D334" s="47"/>
      <c r="E334" s="37" t="s">
        <v>56</v>
      </c>
      <c r="F334" s="38">
        <v>0</v>
      </c>
      <c r="G334" s="38">
        <v>0</v>
      </c>
      <c r="H334" s="47"/>
      <c r="I334" s="47"/>
      <c r="J334" s="69"/>
      <c r="K334" s="47"/>
      <c r="L334" s="47"/>
    </row>
    <row r="335" spans="1:12" s="1" customFormat="1" ht="34.5" customHeight="1">
      <c r="A335" s="39" t="s">
        <v>157</v>
      </c>
      <c r="B335" s="49" t="s">
        <v>269</v>
      </c>
      <c r="C335" s="47">
        <v>503</v>
      </c>
      <c r="D335" s="47" t="s">
        <v>515</v>
      </c>
      <c r="E335" s="37" t="s">
        <v>58</v>
      </c>
      <c r="F335" s="38">
        <f t="shared" ref="F335:G335" si="93">SUM(F336:F337)</f>
        <v>3028401</v>
      </c>
      <c r="G335" s="38">
        <f t="shared" si="93"/>
        <v>3028401</v>
      </c>
      <c r="H335" s="47" t="s">
        <v>127</v>
      </c>
      <c r="I335" s="47" t="s">
        <v>125</v>
      </c>
      <c r="J335" s="69" t="s">
        <v>174</v>
      </c>
      <c r="K335" s="47">
        <v>100</v>
      </c>
      <c r="L335" s="47">
        <v>107.8</v>
      </c>
    </row>
    <row r="336" spans="1:12" s="1" customFormat="1" ht="68.25" customHeight="1">
      <c r="A336" s="39"/>
      <c r="B336" s="49"/>
      <c r="C336" s="47"/>
      <c r="D336" s="47"/>
      <c r="E336" s="37" t="s">
        <v>59</v>
      </c>
      <c r="F336" s="38">
        <v>30284</v>
      </c>
      <c r="G336" s="38">
        <v>30284</v>
      </c>
      <c r="H336" s="47"/>
      <c r="I336" s="47"/>
      <c r="J336" s="69"/>
      <c r="K336" s="47"/>
      <c r="L336" s="47"/>
    </row>
    <row r="337" spans="1:12" s="1" customFormat="1" ht="90.75" customHeight="1">
      <c r="A337" s="39"/>
      <c r="B337" s="49"/>
      <c r="C337" s="47"/>
      <c r="D337" s="47"/>
      <c r="E337" s="37" t="s">
        <v>56</v>
      </c>
      <c r="F337" s="38">
        <v>2998117</v>
      </c>
      <c r="G337" s="38">
        <v>2998117</v>
      </c>
      <c r="H337" s="47"/>
      <c r="I337" s="47"/>
      <c r="J337" s="69"/>
      <c r="K337" s="47"/>
      <c r="L337" s="47"/>
    </row>
    <row r="338" spans="1:12" s="1" customFormat="1" ht="36" customHeight="1">
      <c r="A338" s="39" t="s">
        <v>189</v>
      </c>
      <c r="B338" s="49" t="s">
        <v>190</v>
      </c>
      <c r="C338" s="47" t="s">
        <v>133</v>
      </c>
      <c r="D338" s="47" t="s">
        <v>133</v>
      </c>
      <c r="E338" s="37" t="s">
        <v>58</v>
      </c>
      <c r="F338" s="38">
        <f t="shared" ref="F338:G338" si="94">SUM(F339:F340)</f>
        <v>0</v>
      </c>
      <c r="G338" s="38">
        <f t="shared" si="94"/>
        <v>0</v>
      </c>
      <c r="H338" s="47" t="s">
        <v>191</v>
      </c>
      <c r="I338" s="47" t="s">
        <v>118</v>
      </c>
      <c r="J338" s="69" t="s">
        <v>174</v>
      </c>
      <c r="K338" s="47">
        <v>0</v>
      </c>
      <c r="L338" s="47">
        <v>0</v>
      </c>
    </row>
    <row r="339" spans="1:12" s="1" customFormat="1" ht="66.75" customHeight="1">
      <c r="A339" s="39"/>
      <c r="B339" s="49"/>
      <c r="C339" s="47"/>
      <c r="D339" s="47"/>
      <c r="E339" s="37" t="s">
        <v>59</v>
      </c>
      <c r="F339" s="38">
        <v>0</v>
      </c>
      <c r="G339" s="38">
        <v>0</v>
      </c>
      <c r="H339" s="47"/>
      <c r="I339" s="47"/>
      <c r="J339" s="69"/>
      <c r="K339" s="47"/>
      <c r="L339" s="47"/>
    </row>
    <row r="340" spans="1:12" s="1" customFormat="1" ht="55.5" customHeight="1">
      <c r="A340" s="39"/>
      <c r="B340" s="49"/>
      <c r="C340" s="47"/>
      <c r="D340" s="47"/>
      <c r="E340" s="37" t="s">
        <v>56</v>
      </c>
      <c r="F340" s="38">
        <v>0</v>
      </c>
      <c r="G340" s="38">
        <v>0</v>
      </c>
      <c r="H340" s="47"/>
      <c r="I340" s="47"/>
      <c r="J340" s="69"/>
      <c r="K340" s="47"/>
      <c r="L340" s="47"/>
    </row>
    <row r="341" spans="1:12" s="1" customFormat="1" ht="33.75" customHeight="1">
      <c r="A341" s="80" t="s">
        <v>86</v>
      </c>
      <c r="B341" s="49"/>
      <c r="C341" s="81" t="s">
        <v>133</v>
      </c>
      <c r="D341" s="81" t="s">
        <v>133</v>
      </c>
      <c r="E341" s="82" t="s">
        <v>58</v>
      </c>
      <c r="F341" s="97">
        <f t="shared" ref="F341:G343" si="95">F224+F242+F257+F283+F304+F323</f>
        <v>54202190.759999998</v>
      </c>
      <c r="G341" s="97">
        <f t="shared" si="95"/>
        <v>54165949.890000001</v>
      </c>
      <c r="H341" s="84" t="s">
        <v>57</v>
      </c>
      <c r="I341" s="84" t="s">
        <v>57</v>
      </c>
      <c r="J341" s="98" t="s">
        <v>133</v>
      </c>
      <c r="K341" s="84" t="s">
        <v>133</v>
      </c>
      <c r="L341" s="84" t="s">
        <v>133</v>
      </c>
    </row>
    <row r="342" spans="1:12" s="1" customFormat="1" ht="69" customHeight="1">
      <c r="A342" s="49"/>
      <c r="B342" s="49"/>
      <c r="C342" s="81"/>
      <c r="D342" s="81"/>
      <c r="E342" s="82" t="s">
        <v>59</v>
      </c>
      <c r="F342" s="97">
        <f t="shared" si="95"/>
        <v>42066905.060000002</v>
      </c>
      <c r="G342" s="97">
        <f t="shared" si="95"/>
        <v>42030664.189999998</v>
      </c>
      <c r="H342" s="84"/>
      <c r="I342" s="84"/>
      <c r="J342" s="98"/>
      <c r="K342" s="84"/>
      <c r="L342" s="84"/>
    </row>
    <row r="343" spans="1:12" s="1" customFormat="1" ht="54" customHeight="1">
      <c r="A343" s="49"/>
      <c r="B343" s="49"/>
      <c r="C343" s="81"/>
      <c r="D343" s="81"/>
      <c r="E343" s="82" t="s">
        <v>56</v>
      </c>
      <c r="F343" s="97">
        <f t="shared" si="95"/>
        <v>11963408.390000001</v>
      </c>
      <c r="G343" s="97">
        <f t="shared" si="95"/>
        <v>11963408.390000001</v>
      </c>
      <c r="H343" s="84"/>
      <c r="I343" s="84"/>
      <c r="J343" s="98"/>
      <c r="K343" s="84"/>
      <c r="L343" s="84"/>
    </row>
    <row r="344" spans="1:12" s="1" customFormat="1" ht="54" customHeight="1">
      <c r="A344" s="49"/>
      <c r="B344" s="49"/>
      <c r="C344" s="81"/>
      <c r="D344" s="81"/>
      <c r="E344" s="82" t="s">
        <v>45</v>
      </c>
      <c r="F344" s="97">
        <f>F245+F260+F286+F307</f>
        <v>171877.31</v>
      </c>
      <c r="G344" s="97">
        <f>G245+G260+G286+G307</f>
        <v>171877.31</v>
      </c>
      <c r="H344" s="84"/>
      <c r="I344" s="84"/>
      <c r="J344" s="98"/>
      <c r="K344" s="84"/>
      <c r="L344" s="84"/>
    </row>
    <row r="345" spans="1:12" s="1" customFormat="1" ht="35.25" customHeight="1">
      <c r="A345" s="15" t="s">
        <v>25</v>
      </c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7"/>
    </row>
    <row r="346" spans="1:12" s="1" customFormat="1" ht="37.5" customHeight="1">
      <c r="A346" s="15" t="s">
        <v>26</v>
      </c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7"/>
    </row>
    <row r="347" spans="1:12" s="1" customFormat="1" ht="38.25" customHeight="1">
      <c r="A347" s="47" t="s">
        <v>103</v>
      </c>
      <c r="B347" s="34" t="s">
        <v>241</v>
      </c>
      <c r="C347" s="35"/>
      <c r="D347" s="36"/>
      <c r="E347" s="37" t="s">
        <v>58</v>
      </c>
      <c r="F347" s="99">
        <f t="shared" ref="F347:G349" si="96">F350</f>
        <v>7021926.0200000005</v>
      </c>
      <c r="G347" s="99">
        <f t="shared" si="96"/>
        <v>7021926.0200000005</v>
      </c>
      <c r="H347" s="39" t="s">
        <v>57</v>
      </c>
      <c r="I347" s="39" t="s">
        <v>57</v>
      </c>
      <c r="J347" s="39" t="s">
        <v>133</v>
      </c>
      <c r="K347" s="39" t="s">
        <v>133</v>
      </c>
      <c r="L347" s="39" t="s">
        <v>133</v>
      </c>
    </row>
    <row r="348" spans="1:12" s="1" customFormat="1" ht="72.75" customHeight="1">
      <c r="A348" s="47"/>
      <c r="B348" s="40"/>
      <c r="C348" s="41"/>
      <c r="D348" s="42"/>
      <c r="E348" s="37" t="s">
        <v>59</v>
      </c>
      <c r="F348" s="99">
        <f t="shared" si="96"/>
        <v>7021926.0200000005</v>
      </c>
      <c r="G348" s="99">
        <f t="shared" si="96"/>
        <v>7021926.0200000005</v>
      </c>
      <c r="H348" s="39"/>
      <c r="I348" s="39"/>
      <c r="J348" s="39"/>
      <c r="K348" s="39"/>
      <c r="L348" s="39"/>
    </row>
    <row r="349" spans="1:12" s="1" customFormat="1" ht="51.75" customHeight="1">
      <c r="A349" s="47"/>
      <c r="B349" s="43"/>
      <c r="C349" s="44"/>
      <c r="D349" s="45"/>
      <c r="E349" s="37" t="s">
        <v>56</v>
      </c>
      <c r="F349" s="99">
        <f t="shared" si="96"/>
        <v>0</v>
      </c>
      <c r="G349" s="99">
        <f t="shared" si="96"/>
        <v>0</v>
      </c>
      <c r="H349" s="39"/>
      <c r="I349" s="39"/>
      <c r="J349" s="39"/>
      <c r="K349" s="39"/>
      <c r="L349" s="39"/>
    </row>
    <row r="350" spans="1:12" s="1" customFormat="1" ht="36" customHeight="1">
      <c r="A350" s="39" t="s">
        <v>74</v>
      </c>
      <c r="B350" s="68" t="s">
        <v>242</v>
      </c>
      <c r="C350" s="47" t="s">
        <v>133</v>
      </c>
      <c r="D350" s="47" t="s">
        <v>521</v>
      </c>
      <c r="E350" s="37" t="s">
        <v>58</v>
      </c>
      <c r="F350" s="99">
        <f t="shared" ref="F350:G352" si="97">F353+F356+F359+F362</f>
        <v>7021926.0200000005</v>
      </c>
      <c r="G350" s="99">
        <f t="shared" si="97"/>
        <v>7021926.0200000005</v>
      </c>
      <c r="H350" s="39" t="s">
        <v>57</v>
      </c>
      <c r="I350" s="39" t="s">
        <v>57</v>
      </c>
      <c r="J350" s="39" t="s">
        <v>133</v>
      </c>
      <c r="K350" s="39" t="s">
        <v>133</v>
      </c>
      <c r="L350" s="39" t="s">
        <v>133</v>
      </c>
    </row>
    <row r="351" spans="1:12" s="1" customFormat="1" ht="72" customHeight="1">
      <c r="A351" s="39"/>
      <c r="B351" s="48"/>
      <c r="C351" s="47"/>
      <c r="D351" s="47"/>
      <c r="E351" s="37" t="s">
        <v>59</v>
      </c>
      <c r="F351" s="99">
        <f t="shared" si="97"/>
        <v>7021926.0200000005</v>
      </c>
      <c r="G351" s="99">
        <f t="shared" si="97"/>
        <v>7021926.0200000005</v>
      </c>
      <c r="H351" s="39"/>
      <c r="I351" s="39"/>
      <c r="J351" s="39"/>
      <c r="K351" s="39"/>
      <c r="L351" s="39"/>
    </row>
    <row r="352" spans="1:12" s="1" customFormat="1" ht="49.5" customHeight="1">
      <c r="A352" s="39"/>
      <c r="B352" s="48"/>
      <c r="C352" s="47"/>
      <c r="D352" s="47"/>
      <c r="E352" s="37" t="s">
        <v>56</v>
      </c>
      <c r="F352" s="99">
        <f t="shared" si="97"/>
        <v>0</v>
      </c>
      <c r="G352" s="99">
        <f t="shared" si="97"/>
        <v>0</v>
      </c>
      <c r="H352" s="39"/>
      <c r="I352" s="39"/>
      <c r="J352" s="39"/>
      <c r="K352" s="39"/>
      <c r="L352" s="39"/>
    </row>
    <row r="353" spans="1:12" s="1" customFormat="1" ht="37.5" customHeight="1">
      <c r="A353" s="39" t="s">
        <v>75</v>
      </c>
      <c r="B353" s="49" t="s">
        <v>243</v>
      </c>
      <c r="C353" s="47">
        <v>506</v>
      </c>
      <c r="D353" s="47" t="s">
        <v>517</v>
      </c>
      <c r="E353" s="37" t="s">
        <v>58</v>
      </c>
      <c r="F353" s="99">
        <f t="shared" ref="F353:G353" si="98">SUM(F354:F355)</f>
        <v>2189</v>
      </c>
      <c r="G353" s="99">
        <f t="shared" si="98"/>
        <v>2189</v>
      </c>
      <c r="H353" s="47" t="s">
        <v>244</v>
      </c>
      <c r="I353" s="47" t="s">
        <v>118</v>
      </c>
      <c r="J353" s="47" t="s">
        <v>174</v>
      </c>
      <c r="K353" s="47">
        <v>184</v>
      </c>
      <c r="L353" s="47">
        <v>184</v>
      </c>
    </row>
    <row r="354" spans="1:12" s="1" customFormat="1" ht="66" customHeight="1">
      <c r="A354" s="39"/>
      <c r="B354" s="49"/>
      <c r="C354" s="47"/>
      <c r="D354" s="47"/>
      <c r="E354" s="37" t="s">
        <v>59</v>
      </c>
      <c r="F354" s="99">
        <v>2189</v>
      </c>
      <c r="G354" s="99">
        <v>2189</v>
      </c>
      <c r="H354" s="47"/>
      <c r="I354" s="47"/>
      <c r="J354" s="47"/>
      <c r="K354" s="47"/>
      <c r="L354" s="47"/>
    </row>
    <row r="355" spans="1:12" s="1" customFormat="1" ht="49.5" customHeight="1">
      <c r="A355" s="39"/>
      <c r="B355" s="49"/>
      <c r="C355" s="47"/>
      <c r="D355" s="47"/>
      <c r="E355" s="37" t="s">
        <v>56</v>
      </c>
      <c r="F355" s="99">
        <v>0</v>
      </c>
      <c r="G355" s="99">
        <v>0</v>
      </c>
      <c r="H355" s="47"/>
      <c r="I355" s="47"/>
      <c r="J355" s="47"/>
      <c r="K355" s="47"/>
      <c r="L355" s="47"/>
    </row>
    <row r="356" spans="1:12" s="1" customFormat="1" ht="38.25" customHeight="1">
      <c r="A356" s="39" t="s">
        <v>33</v>
      </c>
      <c r="B356" s="49" t="s">
        <v>245</v>
      </c>
      <c r="C356" s="47">
        <v>506</v>
      </c>
      <c r="D356" s="47" t="s">
        <v>518</v>
      </c>
      <c r="E356" s="37" t="s">
        <v>58</v>
      </c>
      <c r="F356" s="99">
        <f t="shared" ref="F356:G356" si="99">SUM(F357:F358)</f>
        <v>1154411.8999999999</v>
      </c>
      <c r="G356" s="99">
        <f t="shared" si="99"/>
        <v>1154411.8999999999</v>
      </c>
      <c r="H356" s="47" t="s">
        <v>246</v>
      </c>
      <c r="I356" s="47" t="s">
        <v>125</v>
      </c>
      <c r="J356" s="47" t="s">
        <v>174</v>
      </c>
      <c r="K356" s="100">
        <v>46.45</v>
      </c>
      <c r="L356" s="100">
        <v>46.45</v>
      </c>
    </row>
    <row r="357" spans="1:12" s="1" customFormat="1" ht="64.5" customHeight="1">
      <c r="A357" s="39"/>
      <c r="B357" s="49"/>
      <c r="C357" s="47"/>
      <c r="D357" s="47"/>
      <c r="E357" s="37" t="s">
        <v>59</v>
      </c>
      <c r="F357" s="99">
        <v>1154411.8999999999</v>
      </c>
      <c r="G357" s="99">
        <v>1154411.8999999999</v>
      </c>
      <c r="H357" s="47"/>
      <c r="I357" s="47"/>
      <c r="J357" s="47"/>
      <c r="K357" s="100"/>
      <c r="L357" s="100"/>
    </row>
    <row r="358" spans="1:12" s="1" customFormat="1" ht="49.5" customHeight="1">
      <c r="A358" s="39"/>
      <c r="B358" s="49"/>
      <c r="C358" s="47"/>
      <c r="D358" s="47"/>
      <c r="E358" s="37" t="s">
        <v>56</v>
      </c>
      <c r="F358" s="99">
        <v>0</v>
      </c>
      <c r="G358" s="99">
        <v>0</v>
      </c>
      <c r="H358" s="47"/>
      <c r="I358" s="47"/>
      <c r="J358" s="47"/>
      <c r="K358" s="100"/>
      <c r="L358" s="100"/>
    </row>
    <row r="359" spans="1:12" s="1" customFormat="1" ht="37.5" customHeight="1">
      <c r="A359" s="39" t="s">
        <v>104</v>
      </c>
      <c r="B359" s="49" t="s">
        <v>247</v>
      </c>
      <c r="C359" s="47">
        <v>506</v>
      </c>
      <c r="D359" s="47" t="s">
        <v>519</v>
      </c>
      <c r="E359" s="37" t="s">
        <v>58</v>
      </c>
      <c r="F359" s="99">
        <f t="shared" ref="F359:G359" si="100">SUM(F360:F361)</f>
        <v>4754601</v>
      </c>
      <c r="G359" s="99">
        <f t="shared" si="100"/>
        <v>4754601</v>
      </c>
      <c r="H359" s="47" t="s">
        <v>248</v>
      </c>
      <c r="I359" s="47" t="s">
        <v>249</v>
      </c>
      <c r="J359" s="47" t="s">
        <v>174</v>
      </c>
      <c r="K359" s="47">
        <v>1</v>
      </c>
      <c r="L359" s="47">
        <v>1</v>
      </c>
    </row>
    <row r="360" spans="1:12" s="1" customFormat="1" ht="69" customHeight="1">
      <c r="A360" s="39"/>
      <c r="B360" s="49"/>
      <c r="C360" s="47"/>
      <c r="D360" s="47"/>
      <c r="E360" s="37" t="s">
        <v>59</v>
      </c>
      <c r="F360" s="99">
        <v>4754601</v>
      </c>
      <c r="G360" s="99">
        <v>4754601</v>
      </c>
      <c r="H360" s="47"/>
      <c r="I360" s="47"/>
      <c r="J360" s="47"/>
      <c r="K360" s="47"/>
      <c r="L360" s="47"/>
    </row>
    <row r="361" spans="1:12" s="1" customFormat="1" ht="49.5" customHeight="1">
      <c r="A361" s="39"/>
      <c r="B361" s="49"/>
      <c r="C361" s="47"/>
      <c r="D361" s="47"/>
      <c r="E361" s="37" t="s">
        <v>56</v>
      </c>
      <c r="F361" s="99">
        <v>0</v>
      </c>
      <c r="G361" s="99">
        <v>0</v>
      </c>
      <c r="H361" s="47"/>
      <c r="I361" s="47"/>
      <c r="J361" s="47"/>
      <c r="K361" s="47"/>
      <c r="L361" s="47"/>
    </row>
    <row r="362" spans="1:12" s="1" customFormat="1" ht="34.5" customHeight="1">
      <c r="A362" s="39" t="s">
        <v>193</v>
      </c>
      <c r="B362" s="49" t="s">
        <v>250</v>
      </c>
      <c r="C362" s="47">
        <v>506</v>
      </c>
      <c r="D362" s="47" t="s">
        <v>520</v>
      </c>
      <c r="E362" s="37" t="s">
        <v>58</v>
      </c>
      <c r="F362" s="99">
        <f t="shared" ref="F362:G362" si="101">SUM(F363:F364)</f>
        <v>1110724.1200000001</v>
      </c>
      <c r="G362" s="99">
        <f t="shared" si="101"/>
        <v>1110724.1200000001</v>
      </c>
      <c r="H362" s="47" t="s">
        <v>251</v>
      </c>
      <c r="I362" s="47" t="s">
        <v>118</v>
      </c>
      <c r="J362" s="47" t="s">
        <v>174</v>
      </c>
      <c r="K362" s="47">
        <v>1</v>
      </c>
      <c r="L362" s="47">
        <v>1</v>
      </c>
    </row>
    <row r="363" spans="1:12" s="1" customFormat="1" ht="69.75" customHeight="1">
      <c r="A363" s="39"/>
      <c r="B363" s="49"/>
      <c r="C363" s="47"/>
      <c r="D363" s="47"/>
      <c r="E363" s="37" t="s">
        <v>59</v>
      </c>
      <c r="F363" s="99">
        <v>1110724.1200000001</v>
      </c>
      <c r="G363" s="99">
        <v>1110724.1200000001</v>
      </c>
      <c r="H363" s="47"/>
      <c r="I363" s="47"/>
      <c r="J363" s="47"/>
      <c r="K363" s="47"/>
      <c r="L363" s="47"/>
    </row>
    <row r="364" spans="1:12" s="1" customFormat="1" ht="49.5" customHeight="1">
      <c r="A364" s="39"/>
      <c r="B364" s="49"/>
      <c r="C364" s="47"/>
      <c r="D364" s="47"/>
      <c r="E364" s="37" t="s">
        <v>56</v>
      </c>
      <c r="F364" s="99">
        <v>0</v>
      </c>
      <c r="G364" s="99">
        <v>0</v>
      </c>
      <c r="H364" s="47"/>
      <c r="I364" s="47"/>
      <c r="J364" s="47"/>
      <c r="K364" s="47"/>
      <c r="L364" s="47"/>
    </row>
    <row r="365" spans="1:12" s="1" customFormat="1" ht="33.75" customHeight="1">
      <c r="A365" s="39" t="s">
        <v>105</v>
      </c>
      <c r="B365" s="34" t="s">
        <v>252</v>
      </c>
      <c r="C365" s="35"/>
      <c r="D365" s="36"/>
      <c r="E365" s="37" t="s">
        <v>58</v>
      </c>
      <c r="F365" s="99">
        <f t="shared" ref="F365:G367" si="102">F368</f>
        <v>3354400.1199999996</v>
      </c>
      <c r="G365" s="99">
        <f t="shared" si="102"/>
        <v>3354400.1199999996</v>
      </c>
      <c r="H365" s="47" t="s">
        <v>133</v>
      </c>
      <c r="I365" s="47" t="s">
        <v>133</v>
      </c>
      <c r="J365" s="47" t="s">
        <v>133</v>
      </c>
      <c r="K365" s="47" t="s">
        <v>133</v>
      </c>
      <c r="L365" s="47" t="s">
        <v>133</v>
      </c>
    </row>
    <row r="366" spans="1:12" s="1" customFormat="1" ht="71.25" customHeight="1">
      <c r="A366" s="39"/>
      <c r="B366" s="40"/>
      <c r="C366" s="41"/>
      <c r="D366" s="42"/>
      <c r="E366" s="37" t="s">
        <v>59</v>
      </c>
      <c r="F366" s="99">
        <f t="shared" si="102"/>
        <v>487587.08999999997</v>
      </c>
      <c r="G366" s="99">
        <f t="shared" si="102"/>
        <v>487587.08999999997</v>
      </c>
      <c r="H366" s="47"/>
      <c r="I366" s="47"/>
      <c r="J366" s="47"/>
      <c r="K366" s="47"/>
      <c r="L366" s="47"/>
    </row>
    <row r="367" spans="1:12" s="1" customFormat="1" ht="49.5" customHeight="1">
      <c r="A367" s="39"/>
      <c r="B367" s="43"/>
      <c r="C367" s="44"/>
      <c r="D367" s="45"/>
      <c r="E367" s="37" t="s">
        <v>56</v>
      </c>
      <c r="F367" s="99">
        <f t="shared" si="102"/>
        <v>2866813.03</v>
      </c>
      <c r="G367" s="99">
        <f t="shared" si="102"/>
        <v>2866813.03</v>
      </c>
      <c r="H367" s="47"/>
      <c r="I367" s="47"/>
      <c r="J367" s="47"/>
      <c r="K367" s="47"/>
      <c r="L367" s="47"/>
    </row>
    <row r="368" spans="1:12" s="1" customFormat="1" ht="34.5" customHeight="1">
      <c r="A368" s="39" t="s">
        <v>76</v>
      </c>
      <c r="B368" s="68" t="s">
        <v>253</v>
      </c>
      <c r="C368" s="47" t="s">
        <v>133</v>
      </c>
      <c r="D368" s="47" t="s">
        <v>524</v>
      </c>
      <c r="E368" s="37" t="s">
        <v>58</v>
      </c>
      <c r="F368" s="99">
        <f t="shared" ref="F368:G370" si="103">F371+F374</f>
        <v>3354400.1199999996</v>
      </c>
      <c r="G368" s="99">
        <f t="shared" si="103"/>
        <v>3354400.1199999996</v>
      </c>
      <c r="H368" s="47" t="s">
        <v>133</v>
      </c>
      <c r="I368" s="47" t="s">
        <v>133</v>
      </c>
      <c r="J368" s="47" t="s">
        <v>133</v>
      </c>
      <c r="K368" s="47" t="s">
        <v>133</v>
      </c>
      <c r="L368" s="47" t="s">
        <v>133</v>
      </c>
    </row>
    <row r="369" spans="1:12" s="1" customFormat="1" ht="68.25" customHeight="1">
      <c r="A369" s="39"/>
      <c r="B369" s="48"/>
      <c r="C369" s="47"/>
      <c r="D369" s="47"/>
      <c r="E369" s="37" t="s">
        <v>59</v>
      </c>
      <c r="F369" s="99">
        <f t="shared" si="103"/>
        <v>487587.08999999997</v>
      </c>
      <c r="G369" s="99">
        <f t="shared" si="103"/>
        <v>487587.08999999997</v>
      </c>
      <c r="H369" s="47"/>
      <c r="I369" s="47"/>
      <c r="J369" s="47"/>
      <c r="K369" s="47"/>
      <c r="L369" s="47"/>
    </row>
    <row r="370" spans="1:12" s="1" customFormat="1" ht="49.5" customHeight="1">
      <c r="A370" s="39"/>
      <c r="B370" s="48"/>
      <c r="C370" s="47"/>
      <c r="D370" s="47"/>
      <c r="E370" s="37" t="s">
        <v>56</v>
      </c>
      <c r="F370" s="99">
        <f t="shared" si="103"/>
        <v>2866813.03</v>
      </c>
      <c r="G370" s="99">
        <f t="shared" si="103"/>
        <v>2866813.03</v>
      </c>
      <c r="H370" s="47"/>
      <c r="I370" s="47"/>
      <c r="J370" s="47"/>
      <c r="K370" s="47"/>
      <c r="L370" s="47"/>
    </row>
    <row r="371" spans="1:12" s="1" customFormat="1" ht="36.75" customHeight="1">
      <c r="A371" s="39" t="s">
        <v>77</v>
      </c>
      <c r="B371" s="49" t="s">
        <v>254</v>
      </c>
      <c r="C371" s="47">
        <v>506</v>
      </c>
      <c r="D371" s="47" t="s">
        <v>522</v>
      </c>
      <c r="E371" s="37" t="s">
        <v>58</v>
      </c>
      <c r="F371" s="99">
        <f t="shared" ref="F371:G371" si="104">SUM(F372:F373)</f>
        <v>412930</v>
      </c>
      <c r="G371" s="99">
        <f t="shared" si="104"/>
        <v>412930</v>
      </c>
      <c r="H371" s="47" t="s">
        <v>255</v>
      </c>
      <c r="I371" s="47" t="s">
        <v>197</v>
      </c>
      <c r="J371" s="47" t="s">
        <v>174</v>
      </c>
      <c r="K371" s="47">
        <v>18</v>
      </c>
      <c r="L371" s="47">
        <v>18</v>
      </c>
    </row>
    <row r="372" spans="1:12" s="1" customFormat="1" ht="67.5" customHeight="1">
      <c r="A372" s="39"/>
      <c r="B372" s="49"/>
      <c r="C372" s="47"/>
      <c r="D372" s="47"/>
      <c r="E372" s="37" t="s">
        <v>59</v>
      </c>
      <c r="F372" s="99">
        <v>412930</v>
      </c>
      <c r="G372" s="99">
        <v>412930</v>
      </c>
      <c r="H372" s="47"/>
      <c r="I372" s="47"/>
      <c r="J372" s="47"/>
      <c r="K372" s="47"/>
      <c r="L372" s="47"/>
    </row>
    <row r="373" spans="1:12" s="1" customFormat="1" ht="49.5" customHeight="1">
      <c r="A373" s="39"/>
      <c r="B373" s="49"/>
      <c r="C373" s="47"/>
      <c r="D373" s="47"/>
      <c r="E373" s="37" t="s">
        <v>56</v>
      </c>
      <c r="F373" s="99">
        <v>0</v>
      </c>
      <c r="G373" s="99">
        <v>0</v>
      </c>
      <c r="H373" s="47"/>
      <c r="I373" s="47"/>
      <c r="J373" s="47"/>
      <c r="K373" s="47"/>
      <c r="L373" s="47"/>
    </row>
    <row r="374" spans="1:12" s="1" customFormat="1" ht="35.25" customHeight="1">
      <c r="A374" s="39" t="s">
        <v>36</v>
      </c>
      <c r="B374" s="49" t="s">
        <v>333</v>
      </c>
      <c r="C374" s="47">
        <v>506</v>
      </c>
      <c r="D374" s="47" t="s">
        <v>523</v>
      </c>
      <c r="E374" s="37" t="s">
        <v>58</v>
      </c>
      <c r="F374" s="99">
        <f t="shared" ref="F374:G374" si="105">SUM(F375:F376)</f>
        <v>2941470.1199999996</v>
      </c>
      <c r="G374" s="99">
        <f t="shared" si="105"/>
        <v>2941470.1199999996</v>
      </c>
      <c r="H374" s="47" t="s">
        <v>256</v>
      </c>
      <c r="I374" s="47" t="s">
        <v>125</v>
      </c>
      <c r="J374" s="47" t="s">
        <v>174</v>
      </c>
      <c r="K374" s="47">
        <v>100</v>
      </c>
      <c r="L374" s="47">
        <v>100</v>
      </c>
    </row>
    <row r="375" spans="1:12" s="1" customFormat="1" ht="65.25" customHeight="1">
      <c r="A375" s="39"/>
      <c r="B375" s="49"/>
      <c r="C375" s="47"/>
      <c r="D375" s="47"/>
      <c r="E375" s="37" t="s">
        <v>59</v>
      </c>
      <c r="F375" s="99">
        <v>74657.09</v>
      </c>
      <c r="G375" s="99">
        <v>74657.09</v>
      </c>
      <c r="H375" s="47"/>
      <c r="I375" s="47"/>
      <c r="J375" s="47"/>
      <c r="K375" s="47"/>
      <c r="L375" s="47"/>
    </row>
    <row r="376" spans="1:12" s="1" customFormat="1" ht="49.5" customHeight="1">
      <c r="A376" s="39"/>
      <c r="B376" s="49"/>
      <c r="C376" s="47"/>
      <c r="D376" s="47"/>
      <c r="E376" s="37" t="s">
        <v>56</v>
      </c>
      <c r="F376" s="99">
        <v>2866813.03</v>
      </c>
      <c r="G376" s="99">
        <v>2866813.03</v>
      </c>
      <c r="H376" s="47"/>
      <c r="I376" s="47"/>
      <c r="J376" s="47"/>
      <c r="K376" s="47"/>
      <c r="L376" s="47"/>
    </row>
    <row r="377" spans="1:12" s="1" customFormat="1" ht="33.75" customHeight="1">
      <c r="A377" s="39" t="s">
        <v>138</v>
      </c>
      <c r="B377" s="34" t="s">
        <v>257</v>
      </c>
      <c r="C377" s="35"/>
      <c r="D377" s="36"/>
      <c r="E377" s="37" t="s">
        <v>58</v>
      </c>
      <c r="F377" s="99">
        <f t="shared" ref="F377:G379" si="106">F380</f>
        <v>5317588.1800000006</v>
      </c>
      <c r="G377" s="99">
        <f t="shared" si="106"/>
        <v>5317588.1800000006</v>
      </c>
      <c r="H377" s="47" t="s">
        <v>133</v>
      </c>
      <c r="I377" s="47" t="s">
        <v>133</v>
      </c>
      <c r="J377" s="47" t="s">
        <v>133</v>
      </c>
      <c r="K377" s="47" t="s">
        <v>133</v>
      </c>
      <c r="L377" s="47" t="s">
        <v>133</v>
      </c>
    </row>
    <row r="378" spans="1:12" s="1" customFormat="1" ht="66" customHeight="1">
      <c r="A378" s="39"/>
      <c r="B378" s="40"/>
      <c r="C378" s="41"/>
      <c r="D378" s="42"/>
      <c r="E378" s="37" t="s">
        <v>59</v>
      </c>
      <c r="F378" s="99">
        <f t="shared" si="106"/>
        <v>5072825.9200000009</v>
      </c>
      <c r="G378" s="99">
        <f t="shared" si="106"/>
        <v>5072825.9200000009</v>
      </c>
      <c r="H378" s="47"/>
      <c r="I378" s="47"/>
      <c r="J378" s="47"/>
      <c r="K378" s="47"/>
      <c r="L378" s="47"/>
    </row>
    <row r="379" spans="1:12" s="1" customFormat="1" ht="49.5" customHeight="1">
      <c r="A379" s="39"/>
      <c r="B379" s="43"/>
      <c r="C379" s="44"/>
      <c r="D379" s="45"/>
      <c r="E379" s="37" t="s">
        <v>56</v>
      </c>
      <c r="F379" s="99">
        <f t="shared" si="106"/>
        <v>244762.26</v>
      </c>
      <c r="G379" s="99">
        <f t="shared" si="106"/>
        <v>244762.26</v>
      </c>
      <c r="H379" s="47"/>
      <c r="I379" s="47"/>
      <c r="J379" s="47"/>
      <c r="K379" s="47"/>
      <c r="L379" s="47"/>
    </row>
    <row r="380" spans="1:12" s="1" customFormat="1" ht="33.75" customHeight="1">
      <c r="A380" s="39" t="s">
        <v>78</v>
      </c>
      <c r="B380" s="68" t="s">
        <v>258</v>
      </c>
      <c r="C380" s="47" t="s">
        <v>133</v>
      </c>
      <c r="D380" s="47" t="s">
        <v>530</v>
      </c>
      <c r="E380" s="37" t="s">
        <v>58</v>
      </c>
      <c r="F380" s="99">
        <f t="shared" ref="F380:G382" si="107">F383+F386+F389+F392+F395+F398</f>
        <v>5317588.1800000006</v>
      </c>
      <c r="G380" s="99">
        <f t="shared" si="107"/>
        <v>5317588.1800000006</v>
      </c>
      <c r="H380" s="47" t="s">
        <v>133</v>
      </c>
      <c r="I380" s="47" t="s">
        <v>133</v>
      </c>
      <c r="J380" s="47" t="s">
        <v>133</v>
      </c>
      <c r="K380" s="47" t="s">
        <v>133</v>
      </c>
      <c r="L380" s="47" t="s">
        <v>133</v>
      </c>
    </row>
    <row r="381" spans="1:12" s="1" customFormat="1" ht="70.5" customHeight="1">
      <c r="A381" s="39"/>
      <c r="B381" s="48"/>
      <c r="C381" s="47"/>
      <c r="D381" s="47"/>
      <c r="E381" s="37" t="s">
        <v>59</v>
      </c>
      <c r="F381" s="99">
        <f t="shared" si="107"/>
        <v>5072825.9200000009</v>
      </c>
      <c r="G381" s="99">
        <f t="shared" si="107"/>
        <v>5072825.9200000009</v>
      </c>
      <c r="H381" s="47"/>
      <c r="I381" s="47"/>
      <c r="J381" s="47"/>
      <c r="K381" s="47"/>
      <c r="L381" s="47"/>
    </row>
    <row r="382" spans="1:12" s="1" customFormat="1" ht="49.5" customHeight="1">
      <c r="A382" s="39"/>
      <c r="B382" s="48"/>
      <c r="C382" s="47"/>
      <c r="D382" s="47"/>
      <c r="E382" s="37" t="s">
        <v>56</v>
      </c>
      <c r="F382" s="99">
        <f t="shared" si="107"/>
        <v>244762.26</v>
      </c>
      <c r="G382" s="99">
        <f t="shared" si="107"/>
        <v>244762.26</v>
      </c>
      <c r="H382" s="47"/>
      <c r="I382" s="47"/>
      <c r="J382" s="47"/>
      <c r="K382" s="47"/>
      <c r="L382" s="47"/>
    </row>
    <row r="383" spans="1:12" s="1" customFormat="1" ht="35.25" customHeight="1">
      <c r="A383" s="39" t="s">
        <v>259</v>
      </c>
      <c r="B383" s="49" t="s">
        <v>300</v>
      </c>
      <c r="C383" s="47">
        <v>506</v>
      </c>
      <c r="D383" s="47" t="s">
        <v>525</v>
      </c>
      <c r="E383" s="37" t="s">
        <v>58</v>
      </c>
      <c r="F383" s="99">
        <f t="shared" ref="F383:G383" si="108">SUM(F384:F385)</f>
        <v>459671.16</v>
      </c>
      <c r="G383" s="99">
        <f t="shared" si="108"/>
        <v>459671.16</v>
      </c>
      <c r="H383" s="47" t="s">
        <v>260</v>
      </c>
      <c r="I383" s="47" t="s">
        <v>123</v>
      </c>
      <c r="J383" s="47" t="s">
        <v>174</v>
      </c>
      <c r="K383" s="47">
        <v>249</v>
      </c>
      <c r="L383" s="47">
        <v>249</v>
      </c>
    </row>
    <row r="384" spans="1:12" s="1" customFormat="1" ht="66.75" customHeight="1">
      <c r="A384" s="39"/>
      <c r="B384" s="49"/>
      <c r="C384" s="47"/>
      <c r="D384" s="47"/>
      <c r="E384" s="37" t="s">
        <v>59</v>
      </c>
      <c r="F384" s="99">
        <v>459671.16</v>
      </c>
      <c r="G384" s="99">
        <v>459671.16</v>
      </c>
      <c r="H384" s="47"/>
      <c r="I384" s="47"/>
      <c r="J384" s="47"/>
      <c r="K384" s="47"/>
      <c r="L384" s="47"/>
    </row>
    <row r="385" spans="1:12" s="1" customFormat="1" ht="49.5" customHeight="1">
      <c r="A385" s="39"/>
      <c r="B385" s="49"/>
      <c r="C385" s="47"/>
      <c r="D385" s="47"/>
      <c r="E385" s="37" t="s">
        <v>56</v>
      </c>
      <c r="F385" s="99">
        <v>0</v>
      </c>
      <c r="G385" s="99">
        <v>0</v>
      </c>
      <c r="H385" s="47"/>
      <c r="I385" s="47"/>
      <c r="J385" s="47"/>
      <c r="K385" s="47"/>
      <c r="L385" s="47"/>
    </row>
    <row r="386" spans="1:12" s="1" customFormat="1" ht="36.75" customHeight="1">
      <c r="A386" s="55" t="s">
        <v>44</v>
      </c>
      <c r="B386" s="53" t="s">
        <v>315</v>
      </c>
      <c r="C386" s="54">
        <v>506</v>
      </c>
      <c r="D386" s="54" t="s">
        <v>526</v>
      </c>
      <c r="E386" s="37" t="s">
        <v>58</v>
      </c>
      <c r="F386" s="99">
        <f t="shared" ref="F386:G386" si="109">SUM(F387:F388)</f>
        <v>221750</v>
      </c>
      <c r="G386" s="99">
        <f t="shared" si="109"/>
        <v>221750</v>
      </c>
      <c r="H386" s="47" t="s">
        <v>261</v>
      </c>
      <c r="I386" s="47" t="s">
        <v>123</v>
      </c>
      <c r="J386" s="47" t="s">
        <v>174</v>
      </c>
      <c r="K386" s="47">
        <v>90</v>
      </c>
      <c r="L386" s="47">
        <v>90</v>
      </c>
    </row>
    <row r="387" spans="1:12" s="1" customFormat="1" ht="66.75" customHeight="1">
      <c r="A387" s="59"/>
      <c r="B387" s="57"/>
      <c r="C387" s="58"/>
      <c r="D387" s="58"/>
      <c r="E387" s="37" t="s">
        <v>59</v>
      </c>
      <c r="F387" s="99">
        <v>62000</v>
      </c>
      <c r="G387" s="99">
        <v>62000</v>
      </c>
      <c r="H387" s="47"/>
      <c r="I387" s="47"/>
      <c r="J387" s="47"/>
      <c r="K387" s="47"/>
      <c r="L387" s="47"/>
    </row>
    <row r="388" spans="1:12" s="1" customFormat="1" ht="246.75" customHeight="1">
      <c r="A388" s="63"/>
      <c r="B388" s="61"/>
      <c r="C388" s="62"/>
      <c r="D388" s="62"/>
      <c r="E388" s="37" t="s">
        <v>56</v>
      </c>
      <c r="F388" s="99">
        <v>159750</v>
      </c>
      <c r="G388" s="99">
        <v>159750</v>
      </c>
      <c r="H388" s="93" t="s">
        <v>398</v>
      </c>
      <c r="I388" s="70" t="s">
        <v>125</v>
      </c>
      <c r="J388" s="70" t="s">
        <v>174</v>
      </c>
      <c r="K388" s="70">
        <v>0.03</v>
      </c>
      <c r="L388" s="70">
        <v>0.03</v>
      </c>
    </row>
    <row r="389" spans="1:12" s="1" customFormat="1" ht="34.5" customHeight="1">
      <c r="A389" s="39" t="s">
        <v>46</v>
      </c>
      <c r="B389" s="49" t="s">
        <v>262</v>
      </c>
      <c r="C389" s="47">
        <v>506</v>
      </c>
      <c r="D389" s="47" t="s">
        <v>527</v>
      </c>
      <c r="E389" s="37" t="s">
        <v>58</v>
      </c>
      <c r="F389" s="99">
        <f t="shared" ref="F389:G389" si="110">SUM(F390:F391)</f>
        <v>145823.46</v>
      </c>
      <c r="G389" s="99">
        <f t="shared" si="110"/>
        <v>145823.46</v>
      </c>
      <c r="H389" s="47" t="s">
        <v>263</v>
      </c>
      <c r="I389" s="47" t="s">
        <v>118</v>
      </c>
      <c r="J389" s="47" t="s">
        <v>174</v>
      </c>
      <c r="K389" s="47">
        <v>11</v>
      </c>
      <c r="L389" s="47">
        <v>11</v>
      </c>
    </row>
    <row r="390" spans="1:12" s="1" customFormat="1" ht="66.75" customHeight="1">
      <c r="A390" s="39"/>
      <c r="B390" s="49"/>
      <c r="C390" s="47"/>
      <c r="D390" s="47"/>
      <c r="E390" s="37" t="s">
        <v>59</v>
      </c>
      <c r="F390" s="99">
        <v>145823.46</v>
      </c>
      <c r="G390" s="99">
        <v>145823.46</v>
      </c>
      <c r="H390" s="47"/>
      <c r="I390" s="47"/>
      <c r="J390" s="47"/>
      <c r="K390" s="47"/>
      <c r="L390" s="47"/>
    </row>
    <row r="391" spans="1:12" s="1" customFormat="1" ht="49.5" customHeight="1">
      <c r="A391" s="39"/>
      <c r="B391" s="49"/>
      <c r="C391" s="47"/>
      <c r="D391" s="47"/>
      <c r="E391" s="37" t="s">
        <v>56</v>
      </c>
      <c r="F391" s="99">
        <v>0</v>
      </c>
      <c r="G391" s="99">
        <v>0</v>
      </c>
      <c r="H391" s="47"/>
      <c r="I391" s="47"/>
      <c r="J391" s="47"/>
      <c r="K391" s="47"/>
      <c r="L391" s="47"/>
    </row>
    <row r="392" spans="1:12" s="1" customFormat="1" ht="36.75" customHeight="1">
      <c r="A392" s="39" t="s">
        <v>47</v>
      </c>
      <c r="B392" s="49" t="s">
        <v>264</v>
      </c>
      <c r="C392" s="47" t="s">
        <v>133</v>
      </c>
      <c r="D392" s="47" t="s">
        <v>133</v>
      </c>
      <c r="E392" s="37" t="s">
        <v>58</v>
      </c>
      <c r="F392" s="99">
        <f t="shared" ref="F392:G392" si="111">SUM(F393:F394)</f>
        <v>0</v>
      </c>
      <c r="G392" s="99">
        <f t="shared" si="111"/>
        <v>0</v>
      </c>
      <c r="H392" s="47" t="s">
        <v>265</v>
      </c>
      <c r="I392" s="47" t="s">
        <v>123</v>
      </c>
      <c r="J392" s="47" t="s">
        <v>174</v>
      </c>
      <c r="K392" s="47">
        <v>3</v>
      </c>
      <c r="L392" s="47">
        <v>3</v>
      </c>
    </row>
    <row r="393" spans="1:12" s="1" customFormat="1" ht="66" customHeight="1">
      <c r="A393" s="39"/>
      <c r="B393" s="49"/>
      <c r="C393" s="47"/>
      <c r="D393" s="47"/>
      <c r="E393" s="37" t="s">
        <v>59</v>
      </c>
      <c r="F393" s="99">
        <v>0</v>
      </c>
      <c r="G393" s="99">
        <v>0</v>
      </c>
      <c r="H393" s="47"/>
      <c r="I393" s="47"/>
      <c r="J393" s="47"/>
      <c r="K393" s="47"/>
      <c r="L393" s="47"/>
    </row>
    <row r="394" spans="1:12" s="1" customFormat="1" ht="49.5" customHeight="1">
      <c r="A394" s="39"/>
      <c r="B394" s="49"/>
      <c r="C394" s="47"/>
      <c r="D394" s="47"/>
      <c r="E394" s="37" t="s">
        <v>56</v>
      </c>
      <c r="F394" s="99">
        <v>0</v>
      </c>
      <c r="G394" s="99">
        <v>0</v>
      </c>
      <c r="H394" s="47"/>
      <c r="I394" s="47"/>
      <c r="J394" s="47"/>
      <c r="K394" s="47"/>
      <c r="L394" s="47"/>
    </row>
    <row r="395" spans="1:12" s="1" customFormat="1" ht="37.5" customHeight="1">
      <c r="A395" s="39" t="s">
        <v>48</v>
      </c>
      <c r="B395" s="49" t="s">
        <v>266</v>
      </c>
      <c r="C395" s="47">
        <v>506</v>
      </c>
      <c r="D395" s="47" t="s">
        <v>528</v>
      </c>
      <c r="E395" s="37" t="s">
        <v>58</v>
      </c>
      <c r="F395" s="99">
        <f t="shared" ref="F395:G395" si="112">SUM(F396:F397)</f>
        <v>4357139.9400000004</v>
      </c>
      <c r="G395" s="99">
        <f t="shared" si="112"/>
        <v>4357139.9400000004</v>
      </c>
      <c r="H395" s="47" t="s">
        <v>267</v>
      </c>
      <c r="I395" s="47" t="s">
        <v>125</v>
      </c>
      <c r="J395" s="47" t="s">
        <v>174</v>
      </c>
      <c r="K395" s="47">
        <v>100</v>
      </c>
      <c r="L395" s="47">
        <v>100</v>
      </c>
    </row>
    <row r="396" spans="1:12" s="1" customFormat="1" ht="66" customHeight="1">
      <c r="A396" s="39"/>
      <c r="B396" s="49"/>
      <c r="C396" s="47"/>
      <c r="D396" s="47"/>
      <c r="E396" s="37" t="s">
        <v>59</v>
      </c>
      <c r="F396" s="99">
        <v>4357139.9400000004</v>
      </c>
      <c r="G396" s="99">
        <v>4357139.9400000004</v>
      </c>
      <c r="H396" s="47"/>
      <c r="I396" s="47"/>
      <c r="J396" s="47"/>
      <c r="K396" s="47"/>
      <c r="L396" s="47"/>
    </row>
    <row r="397" spans="1:12" s="1" customFormat="1" ht="49.5" customHeight="1">
      <c r="A397" s="39"/>
      <c r="B397" s="49"/>
      <c r="C397" s="47"/>
      <c r="D397" s="47"/>
      <c r="E397" s="37" t="s">
        <v>56</v>
      </c>
      <c r="F397" s="99">
        <v>0</v>
      </c>
      <c r="G397" s="99">
        <v>0</v>
      </c>
      <c r="H397" s="47"/>
      <c r="I397" s="47"/>
      <c r="J397" s="47"/>
      <c r="K397" s="47"/>
      <c r="L397" s="47"/>
    </row>
    <row r="398" spans="1:12" s="1" customFormat="1" ht="35.25" customHeight="1">
      <c r="A398" s="55" t="s">
        <v>236</v>
      </c>
      <c r="B398" s="49" t="s">
        <v>316</v>
      </c>
      <c r="C398" s="54">
        <v>506</v>
      </c>
      <c r="D398" s="54" t="s">
        <v>529</v>
      </c>
      <c r="E398" s="37" t="s">
        <v>58</v>
      </c>
      <c r="F398" s="99">
        <f t="shared" ref="F398:G398" si="113">SUM(F399:F400)</f>
        <v>133203.62</v>
      </c>
      <c r="G398" s="99">
        <f t="shared" si="113"/>
        <v>133203.62</v>
      </c>
      <c r="H398" s="54" t="s">
        <v>317</v>
      </c>
      <c r="I398" s="54" t="s">
        <v>123</v>
      </c>
      <c r="J398" s="54" t="s">
        <v>174</v>
      </c>
      <c r="K398" s="54">
        <v>2</v>
      </c>
      <c r="L398" s="54">
        <v>2</v>
      </c>
    </row>
    <row r="399" spans="1:12" s="1" customFormat="1" ht="66.75" customHeight="1">
      <c r="A399" s="59"/>
      <c r="B399" s="49"/>
      <c r="C399" s="58"/>
      <c r="D399" s="58"/>
      <c r="E399" s="37" t="s">
        <v>59</v>
      </c>
      <c r="F399" s="99">
        <v>48191.360000000001</v>
      </c>
      <c r="G399" s="99">
        <v>48191.360000000001</v>
      </c>
      <c r="H399" s="58"/>
      <c r="I399" s="58"/>
      <c r="J399" s="58"/>
      <c r="K399" s="58"/>
      <c r="L399" s="58"/>
    </row>
    <row r="400" spans="1:12" s="1" customFormat="1" ht="49.5" customHeight="1">
      <c r="A400" s="63"/>
      <c r="B400" s="49"/>
      <c r="C400" s="62"/>
      <c r="D400" s="62"/>
      <c r="E400" s="37" t="s">
        <v>56</v>
      </c>
      <c r="F400" s="99">
        <v>85012.26</v>
      </c>
      <c r="G400" s="99">
        <v>85012.26</v>
      </c>
      <c r="H400" s="62"/>
      <c r="I400" s="62"/>
      <c r="J400" s="62"/>
      <c r="K400" s="62"/>
      <c r="L400" s="62"/>
    </row>
    <row r="401" spans="1:12" s="1" customFormat="1" ht="36.75" customHeight="1">
      <c r="A401" s="39" t="s">
        <v>178</v>
      </c>
      <c r="B401" s="34" t="s">
        <v>318</v>
      </c>
      <c r="C401" s="35"/>
      <c r="D401" s="36"/>
      <c r="E401" s="37" t="s">
        <v>58</v>
      </c>
      <c r="F401" s="99">
        <f t="shared" ref="F401:G403" si="114">F404</f>
        <v>50000</v>
      </c>
      <c r="G401" s="99">
        <f t="shared" si="114"/>
        <v>50000</v>
      </c>
      <c r="H401" s="54" t="s">
        <v>133</v>
      </c>
      <c r="I401" s="54" t="s">
        <v>133</v>
      </c>
      <c r="J401" s="54" t="s">
        <v>133</v>
      </c>
      <c r="K401" s="54" t="s">
        <v>133</v>
      </c>
      <c r="L401" s="54" t="s">
        <v>133</v>
      </c>
    </row>
    <row r="402" spans="1:12" s="1" customFormat="1" ht="66" customHeight="1">
      <c r="A402" s="39"/>
      <c r="B402" s="40"/>
      <c r="C402" s="41"/>
      <c r="D402" s="42"/>
      <c r="E402" s="37" t="s">
        <v>59</v>
      </c>
      <c r="F402" s="99">
        <f t="shared" si="114"/>
        <v>50000</v>
      </c>
      <c r="G402" s="99">
        <f t="shared" si="114"/>
        <v>50000</v>
      </c>
      <c r="H402" s="58"/>
      <c r="I402" s="58"/>
      <c r="J402" s="58"/>
      <c r="K402" s="58"/>
      <c r="L402" s="58"/>
    </row>
    <row r="403" spans="1:12" s="1" customFormat="1" ht="49.5" customHeight="1">
      <c r="A403" s="39"/>
      <c r="B403" s="43"/>
      <c r="C403" s="44"/>
      <c r="D403" s="45"/>
      <c r="E403" s="37" t="s">
        <v>56</v>
      </c>
      <c r="F403" s="99">
        <f t="shared" si="114"/>
        <v>0</v>
      </c>
      <c r="G403" s="99">
        <f t="shared" si="114"/>
        <v>0</v>
      </c>
      <c r="H403" s="62"/>
      <c r="I403" s="62"/>
      <c r="J403" s="62"/>
      <c r="K403" s="62"/>
      <c r="L403" s="62"/>
    </row>
    <row r="404" spans="1:12" s="1" customFormat="1" ht="34.5" customHeight="1">
      <c r="A404" s="39" t="s">
        <v>80</v>
      </c>
      <c r="B404" s="68" t="s">
        <v>323</v>
      </c>
      <c r="C404" s="54" t="s">
        <v>133</v>
      </c>
      <c r="D404" s="54" t="s">
        <v>533</v>
      </c>
      <c r="E404" s="37" t="s">
        <v>58</v>
      </c>
      <c r="F404" s="99">
        <f t="shared" ref="F404:G406" si="115">F407+F410</f>
        <v>50000</v>
      </c>
      <c r="G404" s="99">
        <f t="shared" si="115"/>
        <v>50000</v>
      </c>
      <c r="H404" s="54" t="s">
        <v>133</v>
      </c>
      <c r="I404" s="54" t="s">
        <v>133</v>
      </c>
      <c r="J404" s="54" t="s">
        <v>133</v>
      </c>
      <c r="K404" s="54" t="s">
        <v>133</v>
      </c>
      <c r="L404" s="54" t="s">
        <v>133</v>
      </c>
    </row>
    <row r="405" spans="1:12" s="1" customFormat="1" ht="67.5" customHeight="1">
      <c r="A405" s="39"/>
      <c r="B405" s="48"/>
      <c r="C405" s="58"/>
      <c r="D405" s="58"/>
      <c r="E405" s="37" t="s">
        <v>59</v>
      </c>
      <c r="F405" s="99">
        <f t="shared" si="115"/>
        <v>50000</v>
      </c>
      <c r="G405" s="99">
        <f t="shared" si="115"/>
        <v>50000</v>
      </c>
      <c r="H405" s="58"/>
      <c r="I405" s="58"/>
      <c r="J405" s="58"/>
      <c r="K405" s="58"/>
      <c r="L405" s="58"/>
    </row>
    <row r="406" spans="1:12" s="1" customFormat="1" ht="49.5" customHeight="1">
      <c r="A406" s="39"/>
      <c r="B406" s="48"/>
      <c r="C406" s="62"/>
      <c r="D406" s="62"/>
      <c r="E406" s="37" t="s">
        <v>56</v>
      </c>
      <c r="F406" s="99">
        <f t="shared" si="115"/>
        <v>0</v>
      </c>
      <c r="G406" s="99">
        <f t="shared" si="115"/>
        <v>0</v>
      </c>
      <c r="H406" s="62"/>
      <c r="I406" s="62"/>
      <c r="J406" s="62"/>
      <c r="K406" s="62"/>
      <c r="L406" s="62"/>
    </row>
    <row r="407" spans="1:12" s="1" customFormat="1" ht="38.25" customHeight="1">
      <c r="A407" s="55" t="s">
        <v>81</v>
      </c>
      <c r="B407" s="53" t="s">
        <v>319</v>
      </c>
      <c r="C407" s="54">
        <v>506</v>
      </c>
      <c r="D407" s="54" t="s">
        <v>531</v>
      </c>
      <c r="E407" s="37" t="s">
        <v>58</v>
      </c>
      <c r="F407" s="99">
        <f t="shared" ref="F407:G407" si="116">SUM(F408:F409)</f>
        <v>19999.689999999999</v>
      </c>
      <c r="G407" s="99">
        <f t="shared" si="116"/>
        <v>19999.689999999999</v>
      </c>
      <c r="H407" s="54" t="s">
        <v>320</v>
      </c>
      <c r="I407" s="54" t="s">
        <v>123</v>
      </c>
      <c r="J407" s="54" t="s">
        <v>174</v>
      </c>
      <c r="K407" s="54">
        <v>2200</v>
      </c>
      <c r="L407" s="54">
        <v>2200</v>
      </c>
    </row>
    <row r="408" spans="1:12" s="1" customFormat="1" ht="66.75" customHeight="1">
      <c r="A408" s="59"/>
      <c r="B408" s="57"/>
      <c r="C408" s="58"/>
      <c r="D408" s="58"/>
      <c r="E408" s="37" t="s">
        <v>59</v>
      </c>
      <c r="F408" s="99">
        <v>19999.689999999999</v>
      </c>
      <c r="G408" s="99">
        <v>19999.689999999999</v>
      </c>
      <c r="H408" s="58"/>
      <c r="I408" s="58"/>
      <c r="J408" s="58"/>
      <c r="K408" s="58"/>
      <c r="L408" s="58"/>
    </row>
    <row r="409" spans="1:12" s="1" customFormat="1" ht="49.5" customHeight="1">
      <c r="A409" s="63"/>
      <c r="B409" s="61"/>
      <c r="C409" s="62"/>
      <c r="D409" s="62"/>
      <c r="E409" s="37" t="s">
        <v>56</v>
      </c>
      <c r="F409" s="99">
        <v>0</v>
      </c>
      <c r="G409" s="99">
        <v>0</v>
      </c>
      <c r="H409" s="62"/>
      <c r="I409" s="62"/>
      <c r="J409" s="62"/>
      <c r="K409" s="62"/>
      <c r="L409" s="62"/>
    </row>
    <row r="410" spans="1:12" s="1" customFormat="1" ht="35.25" customHeight="1">
      <c r="A410" s="55" t="s">
        <v>150</v>
      </c>
      <c r="B410" s="53" t="s">
        <v>321</v>
      </c>
      <c r="C410" s="54">
        <v>506</v>
      </c>
      <c r="D410" s="54" t="s">
        <v>532</v>
      </c>
      <c r="E410" s="37" t="s">
        <v>58</v>
      </c>
      <c r="F410" s="99">
        <f t="shared" ref="F410:G410" si="117">SUM(F411:F412)</f>
        <v>30000.31</v>
      </c>
      <c r="G410" s="99">
        <f t="shared" si="117"/>
        <v>30000.31</v>
      </c>
      <c r="H410" s="54" t="s">
        <v>322</v>
      </c>
      <c r="I410" s="54" t="s">
        <v>123</v>
      </c>
      <c r="J410" s="54" t="s">
        <v>174</v>
      </c>
      <c r="K410" s="54">
        <v>2900</v>
      </c>
      <c r="L410" s="54">
        <v>2900</v>
      </c>
    </row>
    <row r="411" spans="1:12" s="1" customFormat="1" ht="67.5" customHeight="1">
      <c r="A411" s="59"/>
      <c r="B411" s="57"/>
      <c r="C411" s="58"/>
      <c r="D411" s="58"/>
      <c r="E411" s="37" t="s">
        <v>59</v>
      </c>
      <c r="F411" s="99">
        <v>30000.31</v>
      </c>
      <c r="G411" s="99">
        <v>30000.31</v>
      </c>
      <c r="H411" s="58"/>
      <c r="I411" s="58"/>
      <c r="J411" s="58"/>
      <c r="K411" s="58"/>
      <c r="L411" s="58"/>
    </row>
    <row r="412" spans="1:12" s="1" customFormat="1" ht="49.5" customHeight="1">
      <c r="A412" s="63"/>
      <c r="B412" s="61"/>
      <c r="C412" s="62"/>
      <c r="D412" s="62"/>
      <c r="E412" s="37" t="s">
        <v>56</v>
      </c>
      <c r="F412" s="99">
        <v>0</v>
      </c>
      <c r="G412" s="99">
        <v>0</v>
      </c>
      <c r="H412" s="62"/>
      <c r="I412" s="62"/>
      <c r="J412" s="62"/>
      <c r="K412" s="62"/>
      <c r="L412" s="62"/>
    </row>
    <row r="413" spans="1:12" s="1" customFormat="1" ht="36.75" customHeight="1">
      <c r="A413" s="101" t="s">
        <v>27</v>
      </c>
      <c r="B413" s="101"/>
      <c r="C413" s="81" t="s">
        <v>133</v>
      </c>
      <c r="D413" s="81" t="s">
        <v>133</v>
      </c>
      <c r="E413" s="82" t="s">
        <v>58</v>
      </c>
      <c r="F413" s="97">
        <f t="shared" ref="F413:G415" si="118">F347+F365+F377+F401</f>
        <v>15743914.32</v>
      </c>
      <c r="G413" s="97">
        <f t="shared" si="118"/>
        <v>15743914.32</v>
      </c>
      <c r="H413" s="84" t="s">
        <v>57</v>
      </c>
      <c r="I413" s="84" t="s">
        <v>57</v>
      </c>
      <c r="J413" s="84" t="s">
        <v>133</v>
      </c>
      <c r="K413" s="84" t="s">
        <v>133</v>
      </c>
      <c r="L413" s="84" t="s">
        <v>133</v>
      </c>
    </row>
    <row r="414" spans="1:12" s="1" customFormat="1" ht="66.75" customHeight="1">
      <c r="A414" s="101"/>
      <c r="B414" s="101"/>
      <c r="C414" s="81"/>
      <c r="D414" s="81"/>
      <c r="E414" s="82" t="s">
        <v>59</v>
      </c>
      <c r="F414" s="97">
        <f t="shared" si="118"/>
        <v>12632339.030000001</v>
      </c>
      <c r="G414" s="97">
        <f t="shared" si="118"/>
        <v>12632339.030000001</v>
      </c>
      <c r="H414" s="84"/>
      <c r="I414" s="84"/>
      <c r="J414" s="84"/>
      <c r="K414" s="84"/>
      <c r="L414" s="84"/>
    </row>
    <row r="415" spans="1:12" s="1" customFormat="1" ht="60" customHeight="1">
      <c r="A415" s="101"/>
      <c r="B415" s="101"/>
      <c r="C415" s="81"/>
      <c r="D415" s="81"/>
      <c r="E415" s="82" t="s">
        <v>56</v>
      </c>
      <c r="F415" s="97">
        <f t="shared" si="118"/>
        <v>3111575.29</v>
      </c>
      <c r="G415" s="97">
        <f t="shared" si="118"/>
        <v>3111575.29</v>
      </c>
      <c r="H415" s="84"/>
      <c r="I415" s="84"/>
      <c r="J415" s="84"/>
      <c r="K415" s="84"/>
      <c r="L415" s="84"/>
    </row>
    <row r="416" spans="1:12" s="1" customFormat="1" ht="37.5" customHeight="1">
      <c r="A416" s="15" t="s">
        <v>28</v>
      </c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7"/>
    </row>
    <row r="417" spans="1:12" s="1" customFormat="1" ht="37.5" customHeight="1">
      <c r="A417" s="15" t="s">
        <v>29</v>
      </c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7"/>
    </row>
    <row r="418" spans="1:12" s="1" customFormat="1" ht="42" customHeight="1">
      <c r="A418" s="47" t="s">
        <v>103</v>
      </c>
      <c r="B418" s="102" t="s">
        <v>30</v>
      </c>
      <c r="C418" s="103"/>
      <c r="D418" s="104"/>
      <c r="E418" s="37" t="s">
        <v>58</v>
      </c>
      <c r="F418" s="99">
        <f t="shared" ref="F418:G421" si="119">F422</f>
        <v>5000</v>
      </c>
      <c r="G418" s="99">
        <f t="shared" si="119"/>
        <v>5000</v>
      </c>
      <c r="H418" s="39" t="s">
        <v>57</v>
      </c>
      <c r="I418" s="39" t="s">
        <v>57</v>
      </c>
      <c r="J418" s="39" t="s">
        <v>133</v>
      </c>
      <c r="K418" s="39" t="s">
        <v>133</v>
      </c>
      <c r="L418" s="39" t="s">
        <v>133</v>
      </c>
    </row>
    <row r="419" spans="1:12" s="1" customFormat="1" ht="70.5" customHeight="1">
      <c r="A419" s="47"/>
      <c r="B419" s="105"/>
      <c r="C419" s="106"/>
      <c r="D419" s="107"/>
      <c r="E419" s="37" t="s">
        <v>59</v>
      </c>
      <c r="F419" s="99">
        <f t="shared" si="119"/>
        <v>5000</v>
      </c>
      <c r="G419" s="99">
        <f t="shared" si="119"/>
        <v>5000</v>
      </c>
      <c r="H419" s="39"/>
      <c r="I419" s="39"/>
      <c r="J419" s="39"/>
      <c r="K419" s="39"/>
      <c r="L419" s="39"/>
    </row>
    <row r="420" spans="1:12" s="1" customFormat="1" ht="53.25" customHeight="1">
      <c r="A420" s="47"/>
      <c r="B420" s="105"/>
      <c r="C420" s="106"/>
      <c r="D420" s="107"/>
      <c r="E420" s="37" t="s">
        <v>56</v>
      </c>
      <c r="F420" s="99">
        <f t="shared" si="119"/>
        <v>0</v>
      </c>
      <c r="G420" s="99">
        <f t="shared" si="119"/>
        <v>0</v>
      </c>
      <c r="H420" s="39"/>
      <c r="I420" s="39"/>
      <c r="J420" s="39"/>
      <c r="K420" s="39"/>
      <c r="L420" s="39"/>
    </row>
    <row r="421" spans="1:12" s="1" customFormat="1" ht="53.25" customHeight="1">
      <c r="A421" s="47"/>
      <c r="B421" s="108"/>
      <c r="C421" s="109"/>
      <c r="D421" s="110"/>
      <c r="E421" s="37" t="s">
        <v>45</v>
      </c>
      <c r="F421" s="99">
        <f t="shared" si="119"/>
        <v>0</v>
      </c>
      <c r="G421" s="99">
        <f t="shared" si="119"/>
        <v>0</v>
      </c>
      <c r="H421" s="39"/>
      <c r="I421" s="39"/>
      <c r="J421" s="39"/>
      <c r="K421" s="39"/>
      <c r="L421" s="39"/>
    </row>
    <row r="422" spans="1:12" s="1" customFormat="1" ht="35.25" customHeight="1">
      <c r="A422" s="47" t="s">
        <v>74</v>
      </c>
      <c r="B422" s="46" t="s">
        <v>31</v>
      </c>
      <c r="C422" s="39" t="s">
        <v>133</v>
      </c>
      <c r="D422" s="39" t="s">
        <v>431</v>
      </c>
      <c r="E422" s="37" t="s">
        <v>58</v>
      </c>
      <c r="F422" s="99">
        <f t="shared" ref="F422:G425" si="120">F426+F430</f>
        <v>5000</v>
      </c>
      <c r="G422" s="99">
        <f t="shared" si="120"/>
        <v>5000</v>
      </c>
      <c r="H422" s="39" t="s">
        <v>57</v>
      </c>
      <c r="I422" s="39" t="s">
        <v>57</v>
      </c>
      <c r="J422" s="39" t="s">
        <v>133</v>
      </c>
      <c r="K422" s="39" t="s">
        <v>133</v>
      </c>
      <c r="L422" s="39" t="s">
        <v>133</v>
      </c>
    </row>
    <row r="423" spans="1:12" s="1" customFormat="1" ht="66.75" customHeight="1">
      <c r="A423" s="47"/>
      <c r="B423" s="46"/>
      <c r="C423" s="39"/>
      <c r="D423" s="39"/>
      <c r="E423" s="37" t="s">
        <v>59</v>
      </c>
      <c r="F423" s="99">
        <f t="shared" si="120"/>
        <v>5000</v>
      </c>
      <c r="G423" s="99">
        <f t="shared" si="120"/>
        <v>5000</v>
      </c>
      <c r="H423" s="39"/>
      <c r="I423" s="39"/>
      <c r="J423" s="39"/>
      <c r="K423" s="39"/>
      <c r="L423" s="39"/>
    </row>
    <row r="424" spans="1:12" s="1" customFormat="1" ht="57" customHeight="1">
      <c r="A424" s="47"/>
      <c r="B424" s="46"/>
      <c r="C424" s="39"/>
      <c r="D424" s="39"/>
      <c r="E424" s="37" t="s">
        <v>56</v>
      </c>
      <c r="F424" s="99">
        <f t="shared" si="120"/>
        <v>0</v>
      </c>
      <c r="G424" s="99">
        <f t="shared" si="120"/>
        <v>0</v>
      </c>
      <c r="H424" s="39"/>
      <c r="I424" s="39"/>
      <c r="J424" s="39"/>
      <c r="K424" s="39"/>
      <c r="L424" s="39"/>
    </row>
    <row r="425" spans="1:12" s="1" customFormat="1" ht="57" customHeight="1">
      <c r="A425" s="47"/>
      <c r="B425" s="46"/>
      <c r="C425" s="39"/>
      <c r="D425" s="39"/>
      <c r="E425" s="37" t="s">
        <v>45</v>
      </c>
      <c r="F425" s="99">
        <f t="shared" si="120"/>
        <v>0</v>
      </c>
      <c r="G425" s="99">
        <f t="shared" si="120"/>
        <v>0</v>
      </c>
      <c r="H425" s="39"/>
      <c r="I425" s="39"/>
      <c r="J425" s="39"/>
      <c r="K425" s="39"/>
      <c r="L425" s="39"/>
    </row>
    <row r="426" spans="1:12" s="1" customFormat="1" ht="38.25" customHeight="1">
      <c r="A426" s="39" t="s">
        <v>75</v>
      </c>
      <c r="B426" s="49" t="s">
        <v>93</v>
      </c>
      <c r="C426" s="39" t="s">
        <v>133</v>
      </c>
      <c r="D426" s="39" t="s">
        <v>133</v>
      </c>
      <c r="E426" s="37" t="s">
        <v>58</v>
      </c>
      <c r="F426" s="99">
        <f t="shared" ref="F426:G426" si="121">SUM(F427:F429)</f>
        <v>0</v>
      </c>
      <c r="G426" s="99">
        <f t="shared" si="121"/>
        <v>0</v>
      </c>
      <c r="H426" s="49" t="s">
        <v>32</v>
      </c>
      <c r="I426" s="47" t="s">
        <v>125</v>
      </c>
      <c r="J426" s="47" t="s">
        <v>174</v>
      </c>
      <c r="K426" s="47">
        <v>18.899999999999999</v>
      </c>
      <c r="L426" s="47">
        <v>18.899999999999999</v>
      </c>
    </row>
    <row r="427" spans="1:12" s="1" customFormat="1" ht="66" customHeight="1">
      <c r="A427" s="39"/>
      <c r="B427" s="49"/>
      <c r="C427" s="39"/>
      <c r="D427" s="39"/>
      <c r="E427" s="37" t="s">
        <v>59</v>
      </c>
      <c r="F427" s="99">
        <v>0</v>
      </c>
      <c r="G427" s="99">
        <v>0</v>
      </c>
      <c r="H427" s="49"/>
      <c r="I427" s="47"/>
      <c r="J427" s="47"/>
      <c r="K427" s="47"/>
      <c r="L427" s="47"/>
    </row>
    <row r="428" spans="1:12" s="1" customFormat="1" ht="55.5" customHeight="1">
      <c r="A428" s="39"/>
      <c r="B428" s="49"/>
      <c r="C428" s="39"/>
      <c r="D428" s="39"/>
      <c r="E428" s="37" t="s">
        <v>56</v>
      </c>
      <c r="F428" s="99">
        <v>0</v>
      </c>
      <c r="G428" s="99">
        <v>0</v>
      </c>
      <c r="H428" s="49"/>
      <c r="I428" s="47"/>
      <c r="J428" s="47"/>
      <c r="K428" s="47"/>
      <c r="L428" s="47"/>
    </row>
    <row r="429" spans="1:12" s="1" customFormat="1" ht="53.25" customHeight="1">
      <c r="A429" s="39"/>
      <c r="B429" s="49"/>
      <c r="C429" s="39"/>
      <c r="D429" s="39"/>
      <c r="E429" s="37" t="s">
        <v>45</v>
      </c>
      <c r="F429" s="99">
        <v>0</v>
      </c>
      <c r="G429" s="99">
        <v>0</v>
      </c>
      <c r="H429" s="49"/>
      <c r="I429" s="47"/>
      <c r="J429" s="47"/>
      <c r="K429" s="47"/>
      <c r="L429" s="47"/>
    </row>
    <row r="430" spans="1:12" s="1" customFormat="1" ht="33.75" customHeight="1">
      <c r="A430" s="39" t="s">
        <v>33</v>
      </c>
      <c r="B430" s="49" t="s">
        <v>87</v>
      </c>
      <c r="C430" s="39">
        <v>506</v>
      </c>
      <c r="D430" s="39" t="s">
        <v>432</v>
      </c>
      <c r="E430" s="37" t="s">
        <v>58</v>
      </c>
      <c r="F430" s="99">
        <f t="shared" ref="F430:G430" si="122">SUM(F431:F433)</f>
        <v>5000</v>
      </c>
      <c r="G430" s="99">
        <f t="shared" si="122"/>
        <v>5000</v>
      </c>
      <c r="H430" s="111" t="s">
        <v>119</v>
      </c>
      <c r="I430" s="47" t="s">
        <v>123</v>
      </c>
      <c r="J430" s="47" t="s">
        <v>174</v>
      </c>
      <c r="K430" s="47">
        <v>45</v>
      </c>
      <c r="L430" s="47">
        <v>45</v>
      </c>
    </row>
    <row r="431" spans="1:12" s="1" customFormat="1" ht="73.5" customHeight="1">
      <c r="A431" s="39"/>
      <c r="B431" s="49"/>
      <c r="C431" s="39"/>
      <c r="D431" s="39"/>
      <c r="E431" s="37" t="s">
        <v>59</v>
      </c>
      <c r="F431" s="99">
        <v>5000</v>
      </c>
      <c r="G431" s="99">
        <v>5000</v>
      </c>
      <c r="H431" s="111"/>
      <c r="I431" s="47"/>
      <c r="J431" s="47"/>
      <c r="K431" s="47"/>
      <c r="L431" s="47"/>
    </row>
    <row r="432" spans="1:12" s="1" customFormat="1" ht="48" customHeight="1">
      <c r="A432" s="39"/>
      <c r="B432" s="49"/>
      <c r="C432" s="39"/>
      <c r="D432" s="39"/>
      <c r="E432" s="37" t="s">
        <v>56</v>
      </c>
      <c r="F432" s="99">
        <v>0</v>
      </c>
      <c r="G432" s="99">
        <v>0</v>
      </c>
      <c r="H432" s="111"/>
      <c r="I432" s="47"/>
      <c r="J432" s="47"/>
      <c r="K432" s="47"/>
      <c r="L432" s="47"/>
    </row>
    <row r="433" spans="1:12" s="1" customFormat="1" ht="52.5" customHeight="1">
      <c r="A433" s="39"/>
      <c r="B433" s="49"/>
      <c r="C433" s="39"/>
      <c r="D433" s="39"/>
      <c r="E433" s="37" t="s">
        <v>45</v>
      </c>
      <c r="F433" s="99">
        <v>0</v>
      </c>
      <c r="G433" s="99">
        <v>0</v>
      </c>
      <c r="H433" s="111"/>
      <c r="I433" s="47"/>
      <c r="J433" s="47"/>
      <c r="K433" s="47"/>
      <c r="L433" s="47"/>
    </row>
    <row r="434" spans="1:12" s="1" customFormat="1" ht="34.5" customHeight="1">
      <c r="A434" s="39" t="s">
        <v>105</v>
      </c>
      <c r="B434" s="34" t="s">
        <v>34</v>
      </c>
      <c r="C434" s="35"/>
      <c r="D434" s="36"/>
      <c r="E434" s="37" t="s">
        <v>58</v>
      </c>
      <c r="F434" s="99">
        <f t="shared" ref="F434:G436" si="123">F437</f>
        <v>5000</v>
      </c>
      <c r="G434" s="99">
        <f t="shared" si="123"/>
        <v>5000</v>
      </c>
      <c r="H434" s="39" t="s">
        <v>57</v>
      </c>
      <c r="I434" s="39" t="s">
        <v>57</v>
      </c>
      <c r="J434" s="39" t="s">
        <v>133</v>
      </c>
      <c r="K434" s="39" t="s">
        <v>133</v>
      </c>
      <c r="L434" s="39" t="s">
        <v>133</v>
      </c>
    </row>
    <row r="435" spans="1:12" s="1" customFormat="1" ht="70.5" customHeight="1">
      <c r="A435" s="39"/>
      <c r="B435" s="40"/>
      <c r="C435" s="41"/>
      <c r="D435" s="42"/>
      <c r="E435" s="37" t="s">
        <v>59</v>
      </c>
      <c r="F435" s="99">
        <f t="shared" si="123"/>
        <v>5000</v>
      </c>
      <c r="G435" s="99">
        <f t="shared" si="123"/>
        <v>5000</v>
      </c>
      <c r="H435" s="39"/>
      <c r="I435" s="39"/>
      <c r="J435" s="39"/>
      <c r="K435" s="39"/>
      <c r="L435" s="39"/>
    </row>
    <row r="436" spans="1:12" s="1" customFormat="1" ht="52.5" customHeight="1">
      <c r="A436" s="39"/>
      <c r="B436" s="43"/>
      <c r="C436" s="44"/>
      <c r="D436" s="45"/>
      <c r="E436" s="37" t="s">
        <v>56</v>
      </c>
      <c r="F436" s="99">
        <f t="shared" si="123"/>
        <v>0</v>
      </c>
      <c r="G436" s="99">
        <f t="shared" si="123"/>
        <v>0</v>
      </c>
      <c r="H436" s="39"/>
      <c r="I436" s="39"/>
      <c r="J436" s="39"/>
      <c r="K436" s="39"/>
      <c r="L436" s="39"/>
    </row>
    <row r="437" spans="1:12" s="1" customFormat="1" ht="38.25" customHeight="1">
      <c r="A437" s="39" t="s">
        <v>76</v>
      </c>
      <c r="B437" s="46" t="s">
        <v>35</v>
      </c>
      <c r="C437" s="39" t="s">
        <v>133</v>
      </c>
      <c r="D437" s="39" t="s">
        <v>433</v>
      </c>
      <c r="E437" s="37" t="s">
        <v>58</v>
      </c>
      <c r="F437" s="99">
        <f t="shared" ref="F437:G439" si="124">F440+F443+F446+F449+F452+F455+F458</f>
        <v>5000</v>
      </c>
      <c r="G437" s="99">
        <f t="shared" si="124"/>
        <v>5000</v>
      </c>
      <c r="H437" s="39" t="s">
        <v>57</v>
      </c>
      <c r="I437" s="39" t="s">
        <v>57</v>
      </c>
      <c r="J437" s="39" t="s">
        <v>133</v>
      </c>
      <c r="K437" s="39" t="s">
        <v>133</v>
      </c>
      <c r="L437" s="39" t="s">
        <v>133</v>
      </c>
    </row>
    <row r="438" spans="1:12" s="1" customFormat="1" ht="67.5" customHeight="1">
      <c r="A438" s="39"/>
      <c r="B438" s="49"/>
      <c r="C438" s="39"/>
      <c r="D438" s="39"/>
      <c r="E438" s="37" t="s">
        <v>59</v>
      </c>
      <c r="F438" s="99">
        <f t="shared" si="124"/>
        <v>5000</v>
      </c>
      <c r="G438" s="99">
        <f t="shared" si="124"/>
        <v>5000</v>
      </c>
      <c r="H438" s="39"/>
      <c r="I438" s="39"/>
      <c r="J438" s="39"/>
      <c r="K438" s="39"/>
      <c r="L438" s="39"/>
    </row>
    <row r="439" spans="1:12" s="1" customFormat="1" ht="51.75" customHeight="1">
      <c r="A439" s="39"/>
      <c r="B439" s="49"/>
      <c r="C439" s="39"/>
      <c r="D439" s="39"/>
      <c r="E439" s="37" t="s">
        <v>56</v>
      </c>
      <c r="F439" s="99">
        <f t="shared" si="124"/>
        <v>0</v>
      </c>
      <c r="G439" s="99">
        <f t="shared" si="124"/>
        <v>0</v>
      </c>
      <c r="H439" s="39"/>
      <c r="I439" s="39"/>
      <c r="J439" s="39"/>
      <c r="K439" s="39"/>
      <c r="L439" s="39"/>
    </row>
    <row r="440" spans="1:12" s="1" customFormat="1" ht="34.5" customHeight="1">
      <c r="A440" s="39" t="s">
        <v>77</v>
      </c>
      <c r="B440" s="49" t="s">
        <v>88</v>
      </c>
      <c r="C440" s="39" t="s">
        <v>133</v>
      </c>
      <c r="D440" s="39" t="s">
        <v>133</v>
      </c>
      <c r="E440" s="37" t="s">
        <v>58</v>
      </c>
      <c r="F440" s="99">
        <f t="shared" ref="F440:G440" si="125">SUM(F441:F442)</f>
        <v>0</v>
      </c>
      <c r="G440" s="99">
        <f t="shared" si="125"/>
        <v>0</v>
      </c>
      <c r="H440" s="47" t="s">
        <v>216</v>
      </c>
      <c r="I440" s="47" t="s">
        <v>118</v>
      </c>
      <c r="J440" s="47" t="s">
        <v>174</v>
      </c>
      <c r="K440" s="47">
        <v>1</v>
      </c>
      <c r="L440" s="47">
        <v>1</v>
      </c>
    </row>
    <row r="441" spans="1:12" s="1" customFormat="1" ht="66" customHeight="1">
      <c r="A441" s="39"/>
      <c r="B441" s="49"/>
      <c r="C441" s="39"/>
      <c r="D441" s="39"/>
      <c r="E441" s="37" t="s">
        <v>59</v>
      </c>
      <c r="F441" s="99">
        <v>0</v>
      </c>
      <c r="G441" s="99">
        <v>0</v>
      </c>
      <c r="H441" s="47"/>
      <c r="I441" s="47"/>
      <c r="J441" s="47"/>
      <c r="K441" s="47"/>
      <c r="L441" s="47"/>
    </row>
    <row r="442" spans="1:12" s="1" customFormat="1" ht="54.75" customHeight="1">
      <c r="A442" s="39"/>
      <c r="B442" s="49"/>
      <c r="C442" s="39"/>
      <c r="D442" s="39"/>
      <c r="E442" s="37" t="s">
        <v>56</v>
      </c>
      <c r="F442" s="99">
        <v>0</v>
      </c>
      <c r="G442" s="99">
        <v>0</v>
      </c>
      <c r="H442" s="47"/>
      <c r="I442" s="47"/>
      <c r="J442" s="47"/>
      <c r="K442" s="47"/>
      <c r="L442" s="47"/>
    </row>
    <row r="443" spans="1:12" s="1" customFormat="1" ht="38.25" customHeight="1">
      <c r="A443" s="39" t="s">
        <v>36</v>
      </c>
      <c r="B443" s="49" t="s">
        <v>217</v>
      </c>
      <c r="C443" s="39" t="s">
        <v>133</v>
      </c>
      <c r="D443" s="39" t="s">
        <v>133</v>
      </c>
      <c r="E443" s="37" t="s">
        <v>58</v>
      </c>
      <c r="F443" s="99">
        <f t="shared" ref="F443:G443" si="126">SUM(F444:F445)</f>
        <v>0</v>
      </c>
      <c r="G443" s="99">
        <f t="shared" si="126"/>
        <v>0</v>
      </c>
      <c r="H443" s="47" t="s">
        <v>218</v>
      </c>
      <c r="I443" s="47" t="s">
        <v>123</v>
      </c>
      <c r="J443" s="112" t="s">
        <v>174</v>
      </c>
      <c r="K443" s="112">
        <v>5</v>
      </c>
      <c r="L443" s="112">
        <v>5</v>
      </c>
    </row>
    <row r="444" spans="1:12" s="1" customFormat="1" ht="68.25" customHeight="1">
      <c r="A444" s="39"/>
      <c r="B444" s="49"/>
      <c r="C444" s="39"/>
      <c r="D444" s="39"/>
      <c r="E444" s="37" t="s">
        <v>59</v>
      </c>
      <c r="F444" s="99">
        <v>0</v>
      </c>
      <c r="G444" s="99">
        <v>0</v>
      </c>
      <c r="H444" s="47"/>
      <c r="I444" s="47"/>
      <c r="J444" s="112"/>
      <c r="K444" s="112"/>
      <c r="L444" s="112"/>
    </row>
    <row r="445" spans="1:12" s="1" customFormat="1" ht="58.5" customHeight="1">
      <c r="A445" s="39"/>
      <c r="B445" s="49"/>
      <c r="C445" s="39"/>
      <c r="D445" s="39"/>
      <c r="E445" s="37" t="s">
        <v>56</v>
      </c>
      <c r="F445" s="99">
        <v>0</v>
      </c>
      <c r="G445" s="99">
        <v>0</v>
      </c>
      <c r="H445" s="47"/>
      <c r="I445" s="47"/>
      <c r="J445" s="112"/>
      <c r="K445" s="112"/>
      <c r="L445" s="112"/>
    </row>
    <row r="446" spans="1:12" s="1" customFormat="1" ht="32.25" customHeight="1">
      <c r="A446" s="39" t="s">
        <v>37</v>
      </c>
      <c r="B446" s="49" t="s">
        <v>219</v>
      </c>
      <c r="C446" s="39" t="s">
        <v>133</v>
      </c>
      <c r="D446" s="39" t="s">
        <v>133</v>
      </c>
      <c r="E446" s="37" t="s">
        <v>58</v>
      </c>
      <c r="F446" s="99">
        <f t="shared" ref="F446:G446" si="127">SUM(F447:F448)</f>
        <v>0</v>
      </c>
      <c r="G446" s="99">
        <f t="shared" si="127"/>
        <v>0</v>
      </c>
      <c r="H446" s="47" t="s">
        <v>220</v>
      </c>
      <c r="I446" s="47" t="s">
        <v>118</v>
      </c>
      <c r="J446" s="112" t="s">
        <v>174</v>
      </c>
      <c r="K446" s="112">
        <v>42</v>
      </c>
      <c r="L446" s="112">
        <v>42</v>
      </c>
    </row>
    <row r="447" spans="1:12" s="1" customFormat="1" ht="69.75" customHeight="1">
      <c r="A447" s="39"/>
      <c r="B447" s="49"/>
      <c r="C447" s="39"/>
      <c r="D447" s="39"/>
      <c r="E447" s="37" t="s">
        <v>59</v>
      </c>
      <c r="F447" s="99">
        <v>0</v>
      </c>
      <c r="G447" s="99">
        <v>0</v>
      </c>
      <c r="H447" s="47"/>
      <c r="I447" s="47"/>
      <c r="J447" s="112"/>
      <c r="K447" s="112"/>
      <c r="L447" s="112"/>
    </row>
    <row r="448" spans="1:12" s="1" customFormat="1" ht="51.75" customHeight="1">
      <c r="A448" s="39"/>
      <c r="B448" s="49"/>
      <c r="C448" s="39"/>
      <c r="D448" s="39"/>
      <c r="E448" s="37" t="s">
        <v>56</v>
      </c>
      <c r="F448" s="99">
        <v>0</v>
      </c>
      <c r="G448" s="99">
        <v>0</v>
      </c>
      <c r="H448" s="47"/>
      <c r="I448" s="47"/>
      <c r="J448" s="112"/>
      <c r="K448" s="112"/>
      <c r="L448" s="112"/>
    </row>
    <row r="449" spans="1:12" s="1" customFormat="1" ht="33" customHeight="1">
      <c r="A449" s="39" t="s">
        <v>38</v>
      </c>
      <c r="B449" s="49" t="s">
        <v>89</v>
      </c>
      <c r="C449" s="39" t="s">
        <v>133</v>
      </c>
      <c r="D449" s="39" t="s">
        <v>133</v>
      </c>
      <c r="E449" s="37" t="s">
        <v>58</v>
      </c>
      <c r="F449" s="99">
        <f t="shared" ref="F449:G449" si="128">SUM(F450:F451)</f>
        <v>0</v>
      </c>
      <c r="G449" s="99">
        <f t="shared" si="128"/>
        <v>0</v>
      </c>
      <c r="H449" s="47" t="s">
        <v>221</v>
      </c>
      <c r="I449" s="47" t="s">
        <v>118</v>
      </c>
      <c r="J449" s="112" t="s">
        <v>174</v>
      </c>
      <c r="K449" s="112">
        <v>28</v>
      </c>
      <c r="L449" s="112">
        <v>28</v>
      </c>
    </row>
    <row r="450" spans="1:12" s="1" customFormat="1" ht="68.25" customHeight="1">
      <c r="A450" s="39"/>
      <c r="B450" s="49"/>
      <c r="C450" s="39"/>
      <c r="D450" s="39"/>
      <c r="E450" s="37" t="s">
        <v>59</v>
      </c>
      <c r="F450" s="99">
        <v>0</v>
      </c>
      <c r="G450" s="99">
        <v>0</v>
      </c>
      <c r="H450" s="47"/>
      <c r="I450" s="47"/>
      <c r="J450" s="112"/>
      <c r="K450" s="112"/>
      <c r="L450" s="112"/>
    </row>
    <row r="451" spans="1:12" s="1" customFormat="1" ht="53.25" customHeight="1">
      <c r="A451" s="39"/>
      <c r="B451" s="49"/>
      <c r="C451" s="39"/>
      <c r="D451" s="39"/>
      <c r="E451" s="37" t="s">
        <v>56</v>
      </c>
      <c r="F451" s="99">
        <v>0</v>
      </c>
      <c r="G451" s="99">
        <v>0</v>
      </c>
      <c r="H451" s="47"/>
      <c r="I451" s="47"/>
      <c r="J451" s="112"/>
      <c r="K451" s="112"/>
      <c r="L451" s="112"/>
    </row>
    <row r="452" spans="1:12" s="1" customFormat="1" ht="36" customHeight="1">
      <c r="A452" s="39" t="s">
        <v>39</v>
      </c>
      <c r="B452" s="49" t="s">
        <v>92</v>
      </c>
      <c r="C452" s="39">
        <v>506</v>
      </c>
      <c r="D452" s="39" t="s">
        <v>434</v>
      </c>
      <c r="E452" s="37" t="s">
        <v>58</v>
      </c>
      <c r="F452" s="99">
        <f t="shared" ref="F452:G452" si="129">SUM(F453:F454)</f>
        <v>5000</v>
      </c>
      <c r="G452" s="99">
        <f t="shared" si="129"/>
        <v>5000</v>
      </c>
      <c r="H452" s="47" t="s">
        <v>222</v>
      </c>
      <c r="I452" s="47" t="s">
        <v>118</v>
      </c>
      <c r="J452" s="112" t="s">
        <v>174</v>
      </c>
      <c r="K452" s="112">
        <v>1</v>
      </c>
      <c r="L452" s="112">
        <v>1</v>
      </c>
    </row>
    <row r="453" spans="1:12" s="1" customFormat="1" ht="74.25" customHeight="1">
      <c r="A453" s="39"/>
      <c r="B453" s="49"/>
      <c r="C453" s="39"/>
      <c r="D453" s="39"/>
      <c r="E453" s="37" t="s">
        <v>59</v>
      </c>
      <c r="F453" s="99">
        <v>5000</v>
      </c>
      <c r="G453" s="99">
        <v>5000</v>
      </c>
      <c r="H453" s="47"/>
      <c r="I453" s="47"/>
      <c r="J453" s="112"/>
      <c r="K453" s="112"/>
      <c r="L453" s="112"/>
    </row>
    <row r="454" spans="1:12" s="1" customFormat="1" ht="54" customHeight="1">
      <c r="A454" s="39"/>
      <c r="B454" s="49"/>
      <c r="C454" s="39"/>
      <c r="D454" s="39"/>
      <c r="E454" s="37" t="s">
        <v>56</v>
      </c>
      <c r="F454" s="99">
        <v>0</v>
      </c>
      <c r="G454" s="99">
        <v>0</v>
      </c>
      <c r="H454" s="47"/>
      <c r="I454" s="47"/>
      <c r="J454" s="112"/>
      <c r="K454" s="112"/>
      <c r="L454" s="112"/>
    </row>
    <row r="455" spans="1:12" s="1" customFormat="1" ht="38.25" customHeight="1">
      <c r="A455" s="39" t="s">
        <v>40</v>
      </c>
      <c r="B455" s="49" t="s">
        <v>90</v>
      </c>
      <c r="C455" s="39" t="s">
        <v>133</v>
      </c>
      <c r="D455" s="39" t="s">
        <v>133</v>
      </c>
      <c r="E455" s="37" t="s">
        <v>58</v>
      </c>
      <c r="F455" s="99">
        <f t="shared" ref="F455:G455" si="130">SUM(F456:F457)</f>
        <v>0</v>
      </c>
      <c r="G455" s="99">
        <f t="shared" si="130"/>
        <v>0</v>
      </c>
      <c r="H455" s="47" t="s">
        <v>223</v>
      </c>
      <c r="I455" s="47" t="s">
        <v>118</v>
      </c>
      <c r="J455" s="47" t="s">
        <v>174</v>
      </c>
      <c r="K455" s="47">
        <v>234</v>
      </c>
      <c r="L455" s="47">
        <v>234</v>
      </c>
    </row>
    <row r="456" spans="1:12" s="1" customFormat="1" ht="70.5" customHeight="1">
      <c r="A456" s="39"/>
      <c r="B456" s="49"/>
      <c r="C456" s="39"/>
      <c r="D456" s="39"/>
      <c r="E456" s="37" t="s">
        <v>59</v>
      </c>
      <c r="F456" s="99">
        <v>0</v>
      </c>
      <c r="G456" s="99">
        <v>0</v>
      </c>
      <c r="H456" s="47"/>
      <c r="I456" s="47"/>
      <c r="J456" s="47"/>
      <c r="K456" s="47"/>
      <c r="L456" s="47"/>
    </row>
    <row r="457" spans="1:12" s="1" customFormat="1" ht="61.5" customHeight="1">
      <c r="A457" s="39"/>
      <c r="B457" s="49"/>
      <c r="C457" s="39"/>
      <c r="D457" s="39"/>
      <c r="E457" s="37" t="s">
        <v>56</v>
      </c>
      <c r="F457" s="99">
        <v>0</v>
      </c>
      <c r="G457" s="99">
        <v>0</v>
      </c>
      <c r="H457" s="47"/>
      <c r="I457" s="47"/>
      <c r="J457" s="47"/>
      <c r="K457" s="47"/>
      <c r="L457" s="47"/>
    </row>
    <row r="458" spans="1:12" s="1" customFormat="1" ht="34.5" customHeight="1">
      <c r="A458" s="39" t="s">
        <v>41</v>
      </c>
      <c r="B458" s="49" t="s">
        <v>91</v>
      </c>
      <c r="C458" s="39" t="s">
        <v>133</v>
      </c>
      <c r="D458" s="39" t="s">
        <v>133</v>
      </c>
      <c r="E458" s="37" t="s">
        <v>58</v>
      </c>
      <c r="F458" s="99">
        <f t="shared" ref="F458:G458" si="131">SUM(F459:F460)</f>
        <v>0</v>
      </c>
      <c r="G458" s="99">
        <f t="shared" si="131"/>
        <v>0</v>
      </c>
      <c r="H458" s="47" t="s">
        <v>224</v>
      </c>
      <c r="I458" s="47" t="s">
        <v>123</v>
      </c>
      <c r="J458" s="47" t="s">
        <v>174</v>
      </c>
      <c r="K458" s="47">
        <v>5</v>
      </c>
      <c r="L458" s="47">
        <v>5</v>
      </c>
    </row>
    <row r="459" spans="1:12" s="1" customFormat="1" ht="69" customHeight="1">
      <c r="A459" s="39"/>
      <c r="B459" s="49"/>
      <c r="C459" s="39"/>
      <c r="D459" s="39"/>
      <c r="E459" s="37" t="s">
        <v>59</v>
      </c>
      <c r="F459" s="99">
        <v>0</v>
      </c>
      <c r="G459" s="99">
        <v>0</v>
      </c>
      <c r="H459" s="47"/>
      <c r="I459" s="47"/>
      <c r="J459" s="47"/>
      <c r="K459" s="47"/>
      <c r="L459" s="47"/>
    </row>
    <row r="460" spans="1:12" s="1" customFormat="1" ht="51" customHeight="1">
      <c r="A460" s="39"/>
      <c r="B460" s="49"/>
      <c r="C460" s="39"/>
      <c r="D460" s="39"/>
      <c r="E460" s="37" t="s">
        <v>56</v>
      </c>
      <c r="F460" s="99">
        <v>0</v>
      </c>
      <c r="G460" s="99">
        <v>0</v>
      </c>
      <c r="H460" s="47"/>
      <c r="I460" s="47"/>
      <c r="J460" s="47"/>
      <c r="K460" s="47"/>
      <c r="L460" s="47"/>
    </row>
    <row r="461" spans="1:12" s="1" customFormat="1" ht="36.75" customHeight="1">
      <c r="A461" s="39" t="s">
        <v>138</v>
      </c>
      <c r="B461" s="102" t="s">
        <v>42</v>
      </c>
      <c r="C461" s="103"/>
      <c r="D461" s="104"/>
      <c r="E461" s="37" t="s">
        <v>58</v>
      </c>
      <c r="F461" s="99">
        <f t="shared" ref="F461:G464" si="132">F465</f>
        <v>0</v>
      </c>
      <c r="G461" s="99">
        <f t="shared" si="132"/>
        <v>0</v>
      </c>
      <c r="H461" s="39" t="s">
        <v>57</v>
      </c>
      <c r="I461" s="39" t="s">
        <v>57</v>
      </c>
      <c r="J461" s="39" t="s">
        <v>133</v>
      </c>
      <c r="K461" s="39" t="s">
        <v>133</v>
      </c>
      <c r="L461" s="39" t="s">
        <v>133</v>
      </c>
    </row>
    <row r="462" spans="1:12" s="1" customFormat="1" ht="69" customHeight="1">
      <c r="A462" s="39"/>
      <c r="B462" s="105"/>
      <c r="C462" s="106"/>
      <c r="D462" s="107"/>
      <c r="E462" s="37" t="s">
        <v>59</v>
      </c>
      <c r="F462" s="99">
        <f t="shared" si="132"/>
        <v>0</v>
      </c>
      <c r="G462" s="99">
        <f t="shared" si="132"/>
        <v>0</v>
      </c>
      <c r="H462" s="39"/>
      <c r="I462" s="39"/>
      <c r="J462" s="39"/>
      <c r="K462" s="39"/>
      <c r="L462" s="39"/>
    </row>
    <row r="463" spans="1:12" s="1" customFormat="1" ht="53.25" customHeight="1">
      <c r="A463" s="39"/>
      <c r="B463" s="105"/>
      <c r="C463" s="106"/>
      <c r="D463" s="107"/>
      <c r="E463" s="37" t="s">
        <v>56</v>
      </c>
      <c r="F463" s="99">
        <f t="shared" si="132"/>
        <v>0</v>
      </c>
      <c r="G463" s="99">
        <f t="shared" si="132"/>
        <v>0</v>
      </c>
      <c r="H463" s="39"/>
      <c r="I463" s="39"/>
      <c r="J463" s="39"/>
      <c r="K463" s="39"/>
      <c r="L463" s="39"/>
    </row>
    <row r="464" spans="1:12" s="1" customFormat="1" ht="50.25" customHeight="1">
      <c r="A464" s="39"/>
      <c r="B464" s="108"/>
      <c r="C464" s="109"/>
      <c r="D464" s="110"/>
      <c r="E464" s="37" t="s">
        <v>45</v>
      </c>
      <c r="F464" s="99">
        <f t="shared" si="132"/>
        <v>0</v>
      </c>
      <c r="G464" s="99">
        <f t="shared" si="132"/>
        <v>0</v>
      </c>
      <c r="H464" s="39"/>
      <c r="I464" s="39"/>
      <c r="J464" s="39"/>
      <c r="K464" s="39"/>
      <c r="L464" s="39"/>
    </row>
    <row r="465" spans="1:12" s="1" customFormat="1" ht="35.25" customHeight="1">
      <c r="A465" s="39" t="s">
        <v>78</v>
      </c>
      <c r="B465" s="46" t="s">
        <v>43</v>
      </c>
      <c r="C465" s="39" t="s">
        <v>133</v>
      </c>
      <c r="D465" s="39" t="s">
        <v>133</v>
      </c>
      <c r="E465" s="37" t="s">
        <v>58</v>
      </c>
      <c r="F465" s="99">
        <f t="shared" ref="F465:G467" si="133">F469+F473+F476+F479+F482</f>
        <v>0</v>
      </c>
      <c r="G465" s="99">
        <f t="shared" si="133"/>
        <v>0</v>
      </c>
      <c r="H465" s="39" t="s">
        <v>57</v>
      </c>
      <c r="I465" s="39" t="s">
        <v>57</v>
      </c>
      <c r="J465" s="39" t="s">
        <v>133</v>
      </c>
      <c r="K465" s="39" t="s">
        <v>133</v>
      </c>
      <c r="L465" s="39" t="s">
        <v>133</v>
      </c>
    </row>
    <row r="466" spans="1:12" s="1" customFormat="1" ht="67.5" customHeight="1">
      <c r="A466" s="39"/>
      <c r="B466" s="46"/>
      <c r="C466" s="39"/>
      <c r="D466" s="39"/>
      <c r="E466" s="37" t="s">
        <v>59</v>
      </c>
      <c r="F466" s="99">
        <f t="shared" si="133"/>
        <v>0</v>
      </c>
      <c r="G466" s="99">
        <f t="shared" si="133"/>
        <v>0</v>
      </c>
      <c r="H466" s="39"/>
      <c r="I466" s="39"/>
      <c r="J466" s="39"/>
      <c r="K466" s="39"/>
      <c r="L466" s="39"/>
    </row>
    <row r="467" spans="1:12" s="1" customFormat="1" ht="51.75" customHeight="1">
      <c r="A467" s="39"/>
      <c r="B467" s="46"/>
      <c r="C467" s="39"/>
      <c r="D467" s="39"/>
      <c r="E467" s="37" t="s">
        <v>56</v>
      </c>
      <c r="F467" s="99">
        <f t="shared" si="133"/>
        <v>0</v>
      </c>
      <c r="G467" s="99">
        <f t="shared" si="133"/>
        <v>0</v>
      </c>
      <c r="H467" s="39"/>
      <c r="I467" s="39"/>
      <c r="J467" s="39"/>
      <c r="K467" s="39"/>
      <c r="L467" s="39"/>
    </row>
    <row r="468" spans="1:12" s="1" customFormat="1" ht="51" customHeight="1">
      <c r="A468" s="39"/>
      <c r="B468" s="46"/>
      <c r="C468" s="39"/>
      <c r="D468" s="39"/>
      <c r="E468" s="37" t="s">
        <v>45</v>
      </c>
      <c r="F468" s="99">
        <f>F472</f>
        <v>0</v>
      </c>
      <c r="G468" s="99">
        <f>G472</f>
        <v>0</v>
      </c>
      <c r="H468" s="39"/>
      <c r="I468" s="39"/>
      <c r="J468" s="39"/>
      <c r="K468" s="39"/>
      <c r="L468" s="39"/>
    </row>
    <row r="469" spans="1:12" s="1" customFormat="1" ht="36.75" customHeight="1">
      <c r="A469" s="39" t="s">
        <v>79</v>
      </c>
      <c r="B469" s="49" t="s">
        <v>225</v>
      </c>
      <c r="C469" s="39" t="s">
        <v>133</v>
      </c>
      <c r="D469" s="39" t="s">
        <v>133</v>
      </c>
      <c r="E469" s="37" t="s">
        <v>58</v>
      </c>
      <c r="F469" s="99">
        <f t="shared" ref="F469:G469" si="134">SUM(F470:F472)</f>
        <v>0</v>
      </c>
      <c r="G469" s="99">
        <f t="shared" si="134"/>
        <v>0</v>
      </c>
      <c r="H469" s="47" t="s">
        <v>226</v>
      </c>
      <c r="I469" s="47" t="s">
        <v>118</v>
      </c>
      <c r="J469" s="113" t="s">
        <v>174</v>
      </c>
      <c r="K469" s="113">
        <v>0</v>
      </c>
      <c r="L469" s="113">
        <v>0</v>
      </c>
    </row>
    <row r="470" spans="1:12" s="1" customFormat="1" ht="66.75" customHeight="1">
      <c r="A470" s="39"/>
      <c r="B470" s="49"/>
      <c r="C470" s="39"/>
      <c r="D470" s="39"/>
      <c r="E470" s="37" t="s">
        <v>59</v>
      </c>
      <c r="F470" s="99">
        <v>0</v>
      </c>
      <c r="G470" s="99">
        <v>0</v>
      </c>
      <c r="H470" s="47"/>
      <c r="I470" s="47"/>
      <c r="J470" s="113"/>
      <c r="K470" s="113"/>
      <c r="L470" s="113"/>
    </row>
    <row r="471" spans="1:12" s="1" customFormat="1" ht="51.75" customHeight="1">
      <c r="A471" s="39"/>
      <c r="B471" s="49"/>
      <c r="C471" s="39"/>
      <c r="D471" s="39"/>
      <c r="E471" s="37" t="s">
        <v>56</v>
      </c>
      <c r="F471" s="99">
        <v>0</v>
      </c>
      <c r="G471" s="99">
        <v>0</v>
      </c>
      <c r="H471" s="47"/>
      <c r="I471" s="47"/>
      <c r="J471" s="113"/>
      <c r="K471" s="113"/>
      <c r="L471" s="113"/>
    </row>
    <row r="472" spans="1:12" s="1" customFormat="1" ht="55.5" customHeight="1">
      <c r="A472" s="39"/>
      <c r="B472" s="49"/>
      <c r="C472" s="39"/>
      <c r="D472" s="39"/>
      <c r="E472" s="37" t="s">
        <v>45</v>
      </c>
      <c r="F472" s="99">
        <v>0</v>
      </c>
      <c r="G472" s="99">
        <v>0</v>
      </c>
      <c r="H472" s="47"/>
      <c r="I472" s="47"/>
      <c r="J472" s="113"/>
      <c r="K472" s="113"/>
      <c r="L472" s="113"/>
    </row>
    <row r="473" spans="1:12" s="1" customFormat="1" ht="33.75" customHeight="1">
      <c r="A473" s="39" t="s">
        <v>44</v>
      </c>
      <c r="B473" s="49" t="s">
        <v>227</v>
      </c>
      <c r="C473" s="39" t="s">
        <v>133</v>
      </c>
      <c r="D473" s="39" t="s">
        <v>133</v>
      </c>
      <c r="E473" s="37" t="s">
        <v>58</v>
      </c>
      <c r="F473" s="99">
        <f t="shared" ref="F473:G473" si="135">SUM(F474:F475)</f>
        <v>0</v>
      </c>
      <c r="G473" s="99">
        <f t="shared" si="135"/>
        <v>0</v>
      </c>
      <c r="H473" s="47" t="s">
        <v>229</v>
      </c>
      <c r="I473" s="47" t="s">
        <v>123</v>
      </c>
      <c r="J473" s="47" t="s">
        <v>174</v>
      </c>
      <c r="K473" s="47">
        <v>0</v>
      </c>
      <c r="L473" s="47">
        <v>0</v>
      </c>
    </row>
    <row r="474" spans="1:12" s="1" customFormat="1" ht="68.25" customHeight="1">
      <c r="A474" s="39"/>
      <c r="B474" s="49"/>
      <c r="C474" s="39"/>
      <c r="D474" s="39"/>
      <c r="E474" s="37" t="s">
        <v>59</v>
      </c>
      <c r="F474" s="99">
        <v>0</v>
      </c>
      <c r="G474" s="99">
        <v>0</v>
      </c>
      <c r="H474" s="47"/>
      <c r="I474" s="47"/>
      <c r="J474" s="47"/>
      <c r="K474" s="47"/>
      <c r="L474" s="47"/>
    </row>
    <row r="475" spans="1:12" s="1" customFormat="1" ht="49.5" customHeight="1">
      <c r="A475" s="39"/>
      <c r="B475" s="49"/>
      <c r="C475" s="39"/>
      <c r="D475" s="39"/>
      <c r="E475" s="37" t="s">
        <v>56</v>
      </c>
      <c r="F475" s="99">
        <v>0</v>
      </c>
      <c r="G475" s="99">
        <v>0</v>
      </c>
      <c r="H475" s="47"/>
      <c r="I475" s="47"/>
      <c r="J475" s="47"/>
      <c r="K475" s="47"/>
      <c r="L475" s="47"/>
    </row>
    <row r="476" spans="1:12" s="1" customFormat="1" ht="33.75" customHeight="1">
      <c r="A476" s="39" t="s">
        <v>46</v>
      </c>
      <c r="B476" s="49" t="s">
        <v>228</v>
      </c>
      <c r="C476" s="39" t="s">
        <v>133</v>
      </c>
      <c r="D476" s="39" t="s">
        <v>133</v>
      </c>
      <c r="E476" s="114" t="s">
        <v>58</v>
      </c>
      <c r="F476" s="99">
        <f t="shared" ref="F476:G476" si="136">SUM(F477:F478)</f>
        <v>0</v>
      </c>
      <c r="G476" s="99">
        <f t="shared" si="136"/>
        <v>0</v>
      </c>
      <c r="H476" s="47"/>
      <c r="I476" s="47"/>
      <c r="J476" s="47"/>
      <c r="K476" s="47"/>
      <c r="L476" s="47"/>
    </row>
    <row r="477" spans="1:12" s="1" customFormat="1" ht="69.75" customHeight="1">
      <c r="A477" s="39"/>
      <c r="B477" s="49"/>
      <c r="C477" s="39"/>
      <c r="D477" s="39"/>
      <c r="E477" s="37" t="s">
        <v>59</v>
      </c>
      <c r="F477" s="99">
        <v>0</v>
      </c>
      <c r="G477" s="99">
        <v>0</v>
      </c>
      <c r="H477" s="47"/>
      <c r="I477" s="47"/>
      <c r="J477" s="47"/>
      <c r="K477" s="47"/>
      <c r="L477" s="47"/>
    </row>
    <row r="478" spans="1:12" s="1" customFormat="1" ht="52.5" customHeight="1">
      <c r="A478" s="39"/>
      <c r="B478" s="49"/>
      <c r="C478" s="39"/>
      <c r="D478" s="39"/>
      <c r="E478" s="37" t="s">
        <v>56</v>
      </c>
      <c r="F478" s="99">
        <v>0</v>
      </c>
      <c r="G478" s="99">
        <v>0</v>
      </c>
      <c r="H478" s="47"/>
      <c r="I478" s="47"/>
      <c r="J478" s="47"/>
      <c r="K478" s="47"/>
      <c r="L478" s="47"/>
    </row>
    <row r="479" spans="1:12" s="1" customFormat="1" ht="33" customHeight="1">
      <c r="A479" s="39" t="s">
        <v>47</v>
      </c>
      <c r="B479" s="49" t="s">
        <v>230</v>
      </c>
      <c r="C479" s="39" t="s">
        <v>133</v>
      </c>
      <c r="D479" s="39" t="s">
        <v>133</v>
      </c>
      <c r="E479" s="37" t="s">
        <v>58</v>
      </c>
      <c r="F479" s="99">
        <f t="shared" ref="F479:G479" si="137">SUM(F480:F481)</f>
        <v>0</v>
      </c>
      <c r="G479" s="99">
        <f t="shared" si="137"/>
        <v>0</v>
      </c>
      <c r="H479" s="47" t="s">
        <v>231</v>
      </c>
      <c r="I479" s="47" t="s">
        <v>118</v>
      </c>
      <c r="J479" s="47" t="s">
        <v>174</v>
      </c>
      <c r="K479" s="47">
        <v>37</v>
      </c>
      <c r="L479" s="47">
        <v>37</v>
      </c>
    </row>
    <row r="480" spans="1:12" s="1" customFormat="1" ht="71.25" customHeight="1">
      <c r="A480" s="39"/>
      <c r="B480" s="49"/>
      <c r="C480" s="39"/>
      <c r="D480" s="39"/>
      <c r="E480" s="37" t="s">
        <v>59</v>
      </c>
      <c r="F480" s="99">
        <v>0</v>
      </c>
      <c r="G480" s="99">
        <v>0</v>
      </c>
      <c r="H480" s="47"/>
      <c r="I480" s="47"/>
      <c r="J480" s="47"/>
      <c r="K480" s="47"/>
      <c r="L480" s="47"/>
    </row>
    <row r="481" spans="1:12" s="1" customFormat="1" ht="55.5" customHeight="1">
      <c r="A481" s="39"/>
      <c r="B481" s="49"/>
      <c r="C481" s="39"/>
      <c r="D481" s="39"/>
      <c r="E481" s="37" t="s">
        <v>56</v>
      </c>
      <c r="F481" s="99">
        <v>0</v>
      </c>
      <c r="G481" s="99">
        <v>0</v>
      </c>
      <c r="H481" s="47"/>
      <c r="I481" s="47"/>
      <c r="J481" s="47"/>
      <c r="K481" s="47"/>
      <c r="L481" s="47"/>
    </row>
    <row r="482" spans="1:12" s="1" customFormat="1" ht="32.25" customHeight="1">
      <c r="A482" s="39" t="s">
        <v>48</v>
      </c>
      <c r="B482" s="49" t="s">
        <v>313</v>
      </c>
      <c r="C482" s="39" t="s">
        <v>133</v>
      </c>
      <c r="D482" s="39" t="s">
        <v>133</v>
      </c>
      <c r="E482" s="37" t="s">
        <v>58</v>
      </c>
      <c r="F482" s="99">
        <f t="shared" ref="F482:G482" si="138">SUM(F483:F484)</f>
        <v>0</v>
      </c>
      <c r="G482" s="99">
        <f t="shared" si="138"/>
        <v>0</v>
      </c>
      <c r="H482" s="47" t="s">
        <v>158</v>
      </c>
      <c r="I482" s="47" t="s">
        <v>118</v>
      </c>
      <c r="J482" s="47" t="s">
        <v>174</v>
      </c>
      <c r="K482" s="47">
        <v>0</v>
      </c>
      <c r="L482" s="47">
        <v>0</v>
      </c>
    </row>
    <row r="483" spans="1:12" s="1" customFormat="1" ht="70.5" customHeight="1">
      <c r="A483" s="39"/>
      <c r="B483" s="49"/>
      <c r="C483" s="39"/>
      <c r="D483" s="39"/>
      <c r="E483" s="37" t="s">
        <v>59</v>
      </c>
      <c r="F483" s="99">
        <v>0</v>
      </c>
      <c r="G483" s="99">
        <v>0</v>
      </c>
      <c r="H483" s="47"/>
      <c r="I483" s="47"/>
      <c r="J483" s="47"/>
      <c r="K483" s="47"/>
      <c r="L483" s="47"/>
    </row>
    <row r="484" spans="1:12" s="1" customFormat="1" ht="113.25" customHeight="1">
      <c r="A484" s="39"/>
      <c r="B484" s="49"/>
      <c r="C484" s="39"/>
      <c r="D484" s="39"/>
      <c r="E484" s="37" t="s">
        <v>56</v>
      </c>
      <c r="F484" s="99">
        <v>0</v>
      </c>
      <c r="G484" s="99">
        <v>0</v>
      </c>
      <c r="H484" s="47"/>
      <c r="I484" s="47"/>
      <c r="J484" s="47"/>
      <c r="K484" s="47"/>
      <c r="L484" s="47"/>
    </row>
    <row r="485" spans="1:12" s="1" customFormat="1" ht="41.25" customHeight="1">
      <c r="A485" s="80" t="s">
        <v>49</v>
      </c>
      <c r="B485" s="49"/>
      <c r="C485" s="84" t="s">
        <v>133</v>
      </c>
      <c r="D485" s="84" t="s">
        <v>133</v>
      </c>
      <c r="E485" s="82" t="s">
        <v>58</v>
      </c>
      <c r="F485" s="97">
        <f t="shared" ref="F485:G487" si="139">F418+F434+F461</f>
        <v>10000</v>
      </c>
      <c r="G485" s="97">
        <f t="shared" si="139"/>
        <v>10000</v>
      </c>
      <c r="H485" s="84" t="s">
        <v>57</v>
      </c>
      <c r="I485" s="84" t="s">
        <v>57</v>
      </c>
      <c r="J485" s="84" t="s">
        <v>133</v>
      </c>
      <c r="K485" s="84" t="s">
        <v>133</v>
      </c>
      <c r="L485" s="84" t="s">
        <v>133</v>
      </c>
    </row>
    <row r="486" spans="1:12" s="1" customFormat="1" ht="69.75" customHeight="1">
      <c r="A486" s="49"/>
      <c r="B486" s="49"/>
      <c r="C486" s="84"/>
      <c r="D486" s="84"/>
      <c r="E486" s="82" t="s">
        <v>59</v>
      </c>
      <c r="F486" s="97">
        <f t="shared" si="139"/>
        <v>10000</v>
      </c>
      <c r="G486" s="97">
        <f t="shared" si="139"/>
        <v>10000</v>
      </c>
      <c r="H486" s="84"/>
      <c r="I486" s="84"/>
      <c r="J486" s="84"/>
      <c r="K486" s="84"/>
      <c r="L486" s="84"/>
    </row>
    <row r="487" spans="1:12" s="1" customFormat="1" ht="51" customHeight="1">
      <c r="A487" s="49"/>
      <c r="B487" s="49"/>
      <c r="C487" s="84"/>
      <c r="D487" s="84"/>
      <c r="E487" s="82" t="s">
        <v>56</v>
      </c>
      <c r="F487" s="97">
        <f t="shared" si="139"/>
        <v>0</v>
      </c>
      <c r="G487" s="97">
        <f t="shared" si="139"/>
        <v>0</v>
      </c>
      <c r="H487" s="84"/>
      <c r="I487" s="84"/>
      <c r="J487" s="84"/>
      <c r="K487" s="84"/>
      <c r="L487" s="84"/>
    </row>
    <row r="488" spans="1:12" s="1" customFormat="1" ht="56.25" customHeight="1">
      <c r="A488" s="49"/>
      <c r="B488" s="49"/>
      <c r="C488" s="84"/>
      <c r="D488" s="84"/>
      <c r="E488" s="82" t="s">
        <v>45</v>
      </c>
      <c r="F488" s="97">
        <f>F421+F464</f>
        <v>0</v>
      </c>
      <c r="G488" s="97">
        <f>G421+G464</f>
        <v>0</v>
      </c>
      <c r="H488" s="84"/>
      <c r="I488" s="84"/>
      <c r="J488" s="84"/>
      <c r="K488" s="84"/>
      <c r="L488" s="84"/>
    </row>
    <row r="489" spans="1:12" s="1" customFormat="1" ht="20.25" customHeight="1">
      <c r="A489" s="15" t="s">
        <v>95</v>
      </c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7"/>
    </row>
    <row r="490" spans="1:12" s="1" customFormat="1" ht="21" customHeight="1">
      <c r="A490" s="15" t="s">
        <v>96</v>
      </c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7"/>
    </row>
    <row r="491" spans="1:12" s="1" customFormat="1" ht="35.25" customHeight="1">
      <c r="A491" s="47" t="s">
        <v>103</v>
      </c>
      <c r="B491" s="34" t="s">
        <v>97</v>
      </c>
      <c r="C491" s="35"/>
      <c r="D491" s="36"/>
      <c r="E491" s="37" t="s">
        <v>58</v>
      </c>
      <c r="F491" s="99">
        <f t="shared" ref="F491:G493" si="140">F494</f>
        <v>0</v>
      </c>
      <c r="G491" s="99">
        <f t="shared" si="140"/>
        <v>0</v>
      </c>
      <c r="H491" s="39" t="s">
        <v>57</v>
      </c>
      <c r="I491" s="39" t="s">
        <v>57</v>
      </c>
      <c r="J491" s="39" t="s">
        <v>133</v>
      </c>
      <c r="K491" s="39" t="s">
        <v>133</v>
      </c>
      <c r="L491" s="39" t="s">
        <v>133</v>
      </c>
    </row>
    <row r="492" spans="1:12" s="1" customFormat="1" ht="65.25" customHeight="1">
      <c r="A492" s="47"/>
      <c r="B492" s="40"/>
      <c r="C492" s="41"/>
      <c r="D492" s="42"/>
      <c r="E492" s="37" t="s">
        <v>59</v>
      </c>
      <c r="F492" s="99">
        <f t="shared" si="140"/>
        <v>0</v>
      </c>
      <c r="G492" s="99">
        <f t="shared" si="140"/>
        <v>0</v>
      </c>
      <c r="H492" s="39"/>
      <c r="I492" s="39"/>
      <c r="J492" s="39"/>
      <c r="K492" s="39"/>
      <c r="L492" s="39"/>
    </row>
    <row r="493" spans="1:12" s="1" customFormat="1" ht="48" customHeight="1">
      <c r="A493" s="47"/>
      <c r="B493" s="43"/>
      <c r="C493" s="44"/>
      <c r="D493" s="45"/>
      <c r="E493" s="37" t="s">
        <v>56</v>
      </c>
      <c r="F493" s="99">
        <f t="shared" si="140"/>
        <v>0</v>
      </c>
      <c r="G493" s="99">
        <f t="shared" si="140"/>
        <v>0</v>
      </c>
      <c r="H493" s="39"/>
      <c r="I493" s="39"/>
      <c r="J493" s="39"/>
      <c r="K493" s="39"/>
      <c r="L493" s="39"/>
    </row>
    <row r="494" spans="1:12" s="1" customFormat="1" ht="36" customHeight="1">
      <c r="A494" s="47" t="s">
        <v>74</v>
      </c>
      <c r="B494" s="46" t="s">
        <v>99</v>
      </c>
      <c r="C494" s="39" t="s">
        <v>133</v>
      </c>
      <c r="D494" s="39" t="s">
        <v>133</v>
      </c>
      <c r="E494" s="37" t="s">
        <v>58</v>
      </c>
      <c r="F494" s="99">
        <f t="shared" ref="F494:G496" si="141">F497+F500+F503</f>
        <v>0</v>
      </c>
      <c r="G494" s="99">
        <f t="shared" si="141"/>
        <v>0</v>
      </c>
      <c r="H494" s="39" t="s">
        <v>57</v>
      </c>
      <c r="I494" s="39" t="s">
        <v>57</v>
      </c>
      <c r="J494" s="39" t="s">
        <v>133</v>
      </c>
      <c r="K494" s="39" t="s">
        <v>133</v>
      </c>
      <c r="L494" s="39" t="s">
        <v>133</v>
      </c>
    </row>
    <row r="495" spans="1:12" s="1" customFormat="1" ht="68.25" customHeight="1">
      <c r="A495" s="47"/>
      <c r="B495" s="49"/>
      <c r="C495" s="39"/>
      <c r="D495" s="39"/>
      <c r="E495" s="37" t="s">
        <v>59</v>
      </c>
      <c r="F495" s="99">
        <f t="shared" si="141"/>
        <v>0</v>
      </c>
      <c r="G495" s="99">
        <f t="shared" si="141"/>
        <v>0</v>
      </c>
      <c r="H495" s="39"/>
      <c r="I495" s="39"/>
      <c r="J495" s="39"/>
      <c r="K495" s="39"/>
      <c r="L495" s="39"/>
    </row>
    <row r="496" spans="1:12" s="1" customFormat="1" ht="51.75" customHeight="1">
      <c r="A496" s="47"/>
      <c r="B496" s="49"/>
      <c r="C496" s="39"/>
      <c r="D496" s="39"/>
      <c r="E496" s="37" t="s">
        <v>56</v>
      </c>
      <c r="F496" s="99">
        <f t="shared" si="141"/>
        <v>0</v>
      </c>
      <c r="G496" s="99">
        <f t="shared" si="141"/>
        <v>0</v>
      </c>
      <c r="H496" s="39"/>
      <c r="I496" s="39"/>
      <c r="J496" s="39"/>
      <c r="K496" s="39"/>
      <c r="L496" s="39"/>
    </row>
    <row r="497" spans="1:12" s="1" customFormat="1" ht="36" customHeight="1">
      <c r="A497" s="47" t="s">
        <v>75</v>
      </c>
      <c r="B497" s="49" t="s">
        <v>98</v>
      </c>
      <c r="C497" s="39" t="s">
        <v>133</v>
      </c>
      <c r="D497" s="39" t="s">
        <v>133</v>
      </c>
      <c r="E497" s="37" t="s">
        <v>58</v>
      </c>
      <c r="F497" s="99">
        <f t="shared" ref="F497:G497" si="142">SUM(F498:F499)</f>
        <v>0</v>
      </c>
      <c r="G497" s="99">
        <f t="shared" si="142"/>
        <v>0</v>
      </c>
      <c r="H497" s="47" t="s">
        <v>232</v>
      </c>
      <c r="I497" s="47" t="s">
        <v>123</v>
      </c>
      <c r="J497" s="47" t="s">
        <v>174</v>
      </c>
      <c r="K497" s="47">
        <v>250</v>
      </c>
      <c r="L497" s="47">
        <v>250</v>
      </c>
    </row>
    <row r="498" spans="1:12" s="1" customFormat="1" ht="67.5" customHeight="1">
      <c r="A498" s="47"/>
      <c r="B498" s="49"/>
      <c r="C498" s="39"/>
      <c r="D498" s="39"/>
      <c r="E498" s="37" t="s">
        <v>59</v>
      </c>
      <c r="F498" s="99">
        <v>0</v>
      </c>
      <c r="G498" s="99">
        <v>0</v>
      </c>
      <c r="H498" s="47"/>
      <c r="I498" s="47"/>
      <c r="J498" s="47"/>
      <c r="K498" s="47"/>
      <c r="L498" s="47"/>
    </row>
    <row r="499" spans="1:12" s="1" customFormat="1" ht="60.75" customHeight="1">
      <c r="A499" s="47"/>
      <c r="B499" s="49"/>
      <c r="C499" s="39"/>
      <c r="D499" s="39"/>
      <c r="E499" s="37" t="s">
        <v>56</v>
      </c>
      <c r="F499" s="99">
        <v>0</v>
      </c>
      <c r="G499" s="99">
        <v>0</v>
      </c>
      <c r="H499" s="47"/>
      <c r="I499" s="47"/>
      <c r="J499" s="47"/>
      <c r="K499" s="47"/>
      <c r="L499" s="47"/>
    </row>
    <row r="500" spans="1:12" s="1" customFormat="1" ht="37.5" customHeight="1">
      <c r="A500" s="47" t="s">
        <v>33</v>
      </c>
      <c r="B500" s="49" t="s">
        <v>100</v>
      </c>
      <c r="C500" s="39" t="s">
        <v>133</v>
      </c>
      <c r="D500" s="39" t="s">
        <v>133</v>
      </c>
      <c r="E500" s="37" t="s">
        <v>58</v>
      </c>
      <c r="F500" s="99">
        <f t="shared" ref="F500:G500" si="143">SUM(F501:F502)</f>
        <v>0</v>
      </c>
      <c r="G500" s="99">
        <f t="shared" si="143"/>
        <v>0</v>
      </c>
      <c r="H500" s="47" t="s">
        <v>107</v>
      </c>
      <c r="I500" s="47" t="s">
        <v>197</v>
      </c>
      <c r="J500" s="47" t="s">
        <v>174</v>
      </c>
      <c r="K500" s="47">
        <v>153</v>
      </c>
      <c r="L500" s="47">
        <v>153</v>
      </c>
    </row>
    <row r="501" spans="1:12" s="1" customFormat="1" ht="73.5" customHeight="1">
      <c r="A501" s="47"/>
      <c r="B501" s="49"/>
      <c r="C501" s="39"/>
      <c r="D501" s="39"/>
      <c r="E501" s="37" t="s">
        <v>59</v>
      </c>
      <c r="F501" s="99">
        <v>0</v>
      </c>
      <c r="G501" s="99">
        <v>0</v>
      </c>
      <c r="H501" s="47"/>
      <c r="I501" s="47"/>
      <c r="J501" s="47"/>
      <c r="K501" s="47"/>
      <c r="L501" s="47"/>
    </row>
    <row r="502" spans="1:12" s="1" customFormat="1" ht="52.5" customHeight="1">
      <c r="A502" s="47"/>
      <c r="B502" s="49"/>
      <c r="C502" s="39"/>
      <c r="D502" s="39"/>
      <c r="E502" s="37" t="s">
        <v>56</v>
      </c>
      <c r="F502" s="99">
        <v>0</v>
      </c>
      <c r="G502" s="99">
        <v>0</v>
      </c>
      <c r="H502" s="47"/>
      <c r="I502" s="47"/>
      <c r="J502" s="47"/>
      <c r="K502" s="47"/>
      <c r="L502" s="47"/>
    </row>
    <row r="503" spans="1:12" s="1" customFormat="1" ht="38.25" customHeight="1">
      <c r="A503" s="47" t="s">
        <v>104</v>
      </c>
      <c r="B503" s="49" t="s">
        <v>101</v>
      </c>
      <c r="C503" s="39" t="s">
        <v>133</v>
      </c>
      <c r="D503" s="39" t="s">
        <v>133</v>
      </c>
      <c r="E503" s="37" t="s">
        <v>58</v>
      </c>
      <c r="F503" s="99">
        <f t="shared" ref="F503:G503" si="144">SUM(F504:F505)</f>
        <v>0</v>
      </c>
      <c r="G503" s="99">
        <f t="shared" si="144"/>
        <v>0</v>
      </c>
      <c r="H503" s="47" t="s">
        <v>106</v>
      </c>
      <c r="I503" s="47" t="s">
        <v>197</v>
      </c>
      <c r="J503" s="47" t="s">
        <v>174</v>
      </c>
      <c r="K503" s="47">
        <v>5</v>
      </c>
      <c r="L503" s="47">
        <v>5</v>
      </c>
    </row>
    <row r="504" spans="1:12" s="1" customFormat="1" ht="66.75" customHeight="1">
      <c r="A504" s="47"/>
      <c r="B504" s="49"/>
      <c r="C504" s="39"/>
      <c r="D504" s="39"/>
      <c r="E504" s="37" t="s">
        <v>59</v>
      </c>
      <c r="F504" s="99">
        <v>0</v>
      </c>
      <c r="G504" s="99">
        <v>0</v>
      </c>
      <c r="H504" s="47"/>
      <c r="I504" s="47"/>
      <c r="J504" s="47"/>
      <c r="K504" s="47"/>
      <c r="L504" s="47"/>
    </row>
    <row r="505" spans="1:12" s="1" customFormat="1" ht="80.25" customHeight="1">
      <c r="A505" s="47"/>
      <c r="B505" s="49"/>
      <c r="C505" s="39"/>
      <c r="D505" s="39"/>
      <c r="E505" s="37" t="s">
        <v>56</v>
      </c>
      <c r="F505" s="99">
        <v>0</v>
      </c>
      <c r="G505" s="99">
        <v>0</v>
      </c>
      <c r="H505" s="47"/>
      <c r="I505" s="47"/>
      <c r="J505" s="47"/>
      <c r="K505" s="47"/>
      <c r="L505" s="47"/>
    </row>
    <row r="506" spans="1:12" s="1" customFormat="1" ht="35.25" customHeight="1">
      <c r="A506" s="47" t="s">
        <v>105</v>
      </c>
      <c r="B506" s="34" t="s">
        <v>439</v>
      </c>
      <c r="C506" s="35"/>
      <c r="D506" s="36"/>
      <c r="E506" s="37" t="s">
        <v>58</v>
      </c>
      <c r="F506" s="99">
        <f t="shared" ref="F506:G508" si="145">F509</f>
        <v>202031</v>
      </c>
      <c r="G506" s="99">
        <f t="shared" si="145"/>
        <v>202031</v>
      </c>
      <c r="H506" s="39" t="s">
        <v>57</v>
      </c>
      <c r="I506" s="39" t="s">
        <v>57</v>
      </c>
      <c r="J506" s="39" t="s">
        <v>133</v>
      </c>
      <c r="K506" s="39" t="s">
        <v>133</v>
      </c>
      <c r="L506" s="39" t="s">
        <v>133</v>
      </c>
    </row>
    <row r="507" spans="1:12" s="1" customFormat="1" ht="69" customHeight="1">
      <c r="A507" s="47"/>
      <c r="B507" s="40"/>
      <c r="C507" s="41"/>
      <c r="D507" s="42"/>
      <c r="E507" s="37" t="s">
        <v>59</v>
      </c>
      <c r="F507" s="99">
        <f t="shared" si="145"/>
        <v>202031</v>
      </c>
      <c r="G507" s="99">
        <f t="shared" si="145"/>
        <v>202031</v>
      </c>
      <c r="H507" s="39"/>
      <c r="I507" s="39"/>
      <c r="J507" s="39"/>
      <c r="K507" s="39"/>
      <c r="L507" s="39"/>
    </row>
    <row r="508" spans="1:12" s="1" customFormat="1" ht="51" customHeight="1">
      <c r="A508" s="47"/>
      <c r="B508" s="43"/>
      <c r="C508" s="44"/>
      <c r="D508" s="45"/>
      <c r="E508" s="37" t="s">
        <v>56</v>
      </c>
      <c r="F508" s="99">
        <f t="shared" si="145"/>
        <v>0</v>
      </c>
      <c r="G508" s="99">
        <f t="shared" si="145"/>
        <v>0</v>
      </c>
      <c r="H508" s="39"/>
      <c r="I508" s="39"/>
      <c r="J508" s="39"/>
      <c r="K508" s="39"/>
      <c r="L508" s="39"/>
    </row>
    <row r="509" spans="1:12" s="1" customFormat="1" ht="35.25" customHeight="1">
      <c r="A509" s="47" t="s">
        <v>76</v>
      </c>
      <c r="B509" s="46" t="s">
        <v>102</v>
      </c>
      <c r="C509" s="39" t="s">
        <v>133</v>
      </c>
      <c r="D509" s="39" t="s">
        <v>440</v>
      </c>
      <c r="E509" s="37" t="s">
        <v>58</v>
      </c>
      <c r="F509" s="99">
        <f t="shared" ref="F509:G511" si="146">F512+F515+F518+F521+F524</f>
        <v>202031</v>
      </c>
      <c r="G509" s="99">
        <f t="shared" si="146"/>
        <v>202031</v>
      </c>
      <c r="H509" s="39" t="s">
        <v>57</v>
      </c>
      <c r="I509" s="39" t="s">
        <v>57</v>
      </c>
      <c r="J509" s="39" t="s">
        <v>133</v>
      </c>
      <c r="K509" s="39" t="s">
        <v>133</v>
      </c>
      <c r="L509" s="39" t="s">
        <v>133</v>
      </c>
    </row>
    <row r="510" spans="1:12" s="1" customFormat="1" ht="68.25" customHeight="1">
      <c r="A510" s="47"/>
      <c r="B510" s="49"/>
      <c r="C510" s="39"/>
      <c r="D510" s="39"/>
      <c r="E510" s="37" t="s">
        <v>59</v>
      </c>
      <c r="F510" s="99">
        <f t="shared" si="146"/>
        <v>202031</v>
      </c>
      <c r="G510" s="99">
        <f t="shared" si="146"/>
        <v>202031</v>
      </c>
      <c r="H510" s="39"/>
      <c r="I510" s="39"/>
      <c r="J510" s="39"/>
      <c r="K510" s="39"/>
      <c r="L510" s="39"/>
    </row>
    <row r="511" spans="1:12" s="1" customFormat="1" ht="50.25" customHeight="1">
      <c r="A511" s="47"/>
      <c r="B511" s="49"/>
      <c r="C511" s="39"/>
      <c r="D511" s="39"/>
      <c r="E511" s="37" t="s">
        <v>56</v>
      </c>
      <c r="F511" s="99">
        <f t="shared" si="146"/>
        <v>0</v>
      </c>
      <c r="G511" s="99">
        <f t="shared" si="146"/>
        <v>0</v>
      </c>
      <c r="H511" s="39"/>
      <c r="I511" s="39"/>
      <c r="J511" s="39"/>
      <c r="K511" s="39"/>
      <c r="L511" s="39"/>
    </row>
    <row r="512" spans="1:12" s="1" customFormat="1" ht="33" customHeight="1">
      <c r="A512" s="47" t="s">
        <v>77</v>
      </c>
      <c r="B512" s="49" t="s">
        <v>115</v>
      </c>
      <c r="C512" s="39" t="s">
        <v>133</v>
      </c>
      <c r="D512" s="39" t="s">
        <v>133</v>
      </c>
      <c r="E512" s="37" t="s">
        <v>58</v>
      </c>
      <c r="F512" s="99">
        <f t="shared" ref="F512:G512" si="147">SUM(F513:F514)</f>
        <v>0</v>
      </c>
      <c r="G512" s="99">
        <f t="shared" si="147"/>
        <v>0</v>
      </c>
      <c r="H512" s="47" t="s">
        <v>233</v>
      </c>
      <c r="I512" s="47" t="s">
        <v>197</v>
      </c>
      <c r="J512" s="47" t="s">
        <v>174</v>
      </c>
      <c r="K512" s="47">
        <v>0</v>
      </c>
      <c r="L512" s="47">
        <v>0</v>
      </c>
    </row>
    <row r="513" spans="1:12" s="1" customFormat="1" ht="69.75" customHeight="1">
      <c r="A513" s="47"/>
      <c r="B513" s="49"/>
      <c r="C513" s="39"/>
      <c r="D513" s="39"/>
      <c r="E513" s="37" t="s">
        <v>59</v>
      </c>
      <c r="F513" s="99">
        <v>0</v>
      </c>
      <c r="G513" s="99">
        <v>0</v>
      </c>
      <c r="H513" s="47"/>
      <c r="I513" s="47"/>
      <c r="J513" s="47"/>
      <c r="K513" s="47"/>
      <c r="L513" s="47"/>
    </row>
    <row r="514" spans="1:12" s="1" customFormat="1" ht="53.25" customHeight="1">
      <c r="A514" s="47"/>
      <c r="B514" s="49"/>
      <c r="C514" s="39"/>
      <c r="D514" s="39"/>
      <c r="E514" s="37" t="s">
        <v>56</v>
      </c>
      <c r="F514" s="99">
        <v>0</v>
      </c>
      <c r="G514" s="99">
        <v>0</v>
      </c>
      <c r="H514" s="47"/>
      <c r="I514" s="47"/>
      <c r="J514" s="47"/>
      <c r="K514" s="47"/>
      <c r="L514" s="47"/>
    </row>
    <row r="515" spans="1:12" s="1" customFormat="1" ht="32.25" customHeight="1">
      <c r="A515" s="47" t="s">
        <v>36</v>
      </c>
      <c r="B515" s="49" t="s">
        <v>116</v>
      </c>
      <c r="C515" s="39">
        <v>502</v>
      </c>
      <c r="D515" s="39" t="s">
        <v>441</v>
      </c>
      <c r="E515" s="37" t="s">
        <v>58</v>
      </c>
      <c r="F515" s="99">
        <f t="shared" ref="F515:G515" si="148">SUM(F516:F517)</f>
        <v>120000</v>
      </c>
      <c r="G515" s="99">
        <f t="shared" si="148"/>
        <v>120000</v>
      </c>
      <c r="H515" s="47" t="s">
        <v>136</v>
      </c>
      <c r="I515" s="47" t="s">
        <v>118</v>
      </c>
      <c r="J515" s="47" t="s">
        <v>174</v>
      </c>
      <c r="K515" s="47">
        <v>1</v>
      </c>
      <c r="L515" s="47">
        <v>1</v>
      </c>
    </row>
    <row r="516" spans="1:12" s="1" customFormat="1" ht="65.25" customHeight="1">
      <c r="A516" s="47"/>
      <c r="B516" s="49"/>
      <c r="C516" s="39"/>
      <c r="D516" s="39"/>
      <c r="E516" s="37" t="s">
        <v>59</v>
      </c>
      <c r="F516" s="99">
        <v>120000</v>
      </c>
      <c r="G516" s="99">
        <v>120000</v>
      </c>
      <c r="H516" s="47"/>
      <c r="I516" s="47"/>
      <c r="J516" s="47"/>
      <c r="K516" s="47"/>
      <c r="L516" s="47"/>
    </row>
    <row r="517" spans="1:12" s="1" customFormat="1" ht="62.25" customHeight="1">
      <c r="A517" s="47"/>
      <c r="B517" s="49"/>
      <c r="C517" s="39"/>
      <c r="D517" s="39"/>
      <c r="E517" s="37" t="s">
        <v>56</v>
      </c>
      <c r="F517" s="99">
        <v>0</v>
      </c>
      <c r="G517" s="99">
        <v>0</v>
      </c>
      <c r="H517" s="47"/>
      <c r="I517" s="47"/>
      <c r="J517" s="47"/>
      <c r="K517" s="47"/>
      <c r="L517" s="47"/>
    </row>
    <row r="518" spans="1:12" s="1" customFormat="1" ht="36.75" customHeight="1">
      <c r="A518" s="47" t="s">
        <v>37</v>
      </c>
      <c r="B518" s="49" t="s">
        <v>117</v>
      </c>
      <c r="C518" s="39">
        <v>502</v>
      </c>
      <c r="D518" s="39" t="s">
        <v>442</v>
      </c>
      <c r="E518" s="37" t="s">
        <v>58</v>
      </c>
      <c r="F518" s="99">
        <f t="shared" ref="F518:G518" si="149">SUM(F519:F520)</f>
        <v>25700</v>
      </c>
      <c r="G518" s="99">
        <f t="shared" si="149"/>
        <v>25700</v>
      </c>
      <c r="H518" s="47" t="s">
        <v>137</v>
      </c>
      <c r="I518" s="47" t="s">
        <v>118</v>
      </c>
      <c r="J518" s="47" t="s">
        <v>174</v>
      </c>
      <c r="K518" s="47">
        <v>1</v>
      </c>
      <c r="L518" s="47">
        <v>1</v>
      </c>
    </row>
    <row r="519" spans="1:12" s="1" customFormat="1" ht="66" customHeight="1">
      <c r="A519" s="47"/>
      <c r="B519" s="49"/>
      <c r="C519" s="39"/>
      <c r="D519" s="39"/>
      <c r="E519" s="37" t="s">
        <v>59</v>
      </c>
      <c r="F519" s="99">
        <v>25700</v>
      </c>
      <c r="G519" s="99">
        <v>25700</v>
      </c>
      <c r="H519" s="47"/>
      <c r="I519" s="47"/>
      <c r="J519" s="47"/>
      <c r="K519" s="47"/>
      <c r="L519" s="47"/>
    </row>
    <row r="520" spans="1:12" s="1" customFormat="1" ht="53.25" customHeight="1">
      <c r="A520" s="47"/>
      <c r="B520" s="49"/>
      <c r="C520" s="39"/>
      <c r="D520" s="39"/>
      <c r="E520" s="37" t="s">
        <v>56</v>
      </c>
      <c r="F520" s="99">
        <v>0</v>
      </c>
      <c r="G520" s="99">
        <v>0</v>
      </c>
      <c r="H520" s="47"/>
      <c r="I520" s="47"/>
      <c r="J520" s="47"/>
      <c r="K520" s="47"/>
      <c r="L520" s="47"/>
    </row>
    <row r="521" spans="1:12" s="1" customFormat="1" ht="39" customHeight="1">
      <c r="A521" s="47" t="s">
        <v>38</v>
      </c>
      <c r="B521" s="49" t="s">
        <v>234</v>
      </c>
      <c r="C521" s="39">
        <v>502</v>
      </c>
      <c r="D521" s="39" t="s">
        <v>443</v>
      </c>
      <c r="E521" s="37" t="s">
        <v>58</v>
      </c>
      <c r="F521" s="99">
        <f t="shared" ref="F521:G521" si="150">SUM(F522:F523)</f>
        <v>45981</v>
      </c>
      <c r="G521" s="99">
        <f t="shared" si="150"/>
        <v>45981</v>
      </c>
      <c r="H521" s="47" t="s">
        <v>235</v>
      </c>
      <c r="I521" s="47" t="s">
        <v>118</v>
      </c>
      <c r="J521" s="47" t="s">
        <v>174</v>
      </c>
      <c r="K521" s="47">
        <v>1</v>
      </c>
      <c r="L521" s="47">
        <v>1</v>
      </c>
    </row>
    <row r="522" spans="1:12" s="1" customFormat="1" ht="66.75" customHeight="1">
      <c r="A522" s="47"/>
      <c r="B522" s="49"/>
      <c r="C522" s="39"/>
      <c r="D522" s="39"/>
      <c r="E522" s="37" t="s">
        <v>59</v>
      </c>
      <c r="F522" s="99">
        <v>45981</v>
      </c>
      <c r="G522" s="99">
        <v>45981</v>
      </c>
      <c r="H522" s="47"/>
      <c r="I522" s="47"/>
      <c r="J522" s="47"/>
      <c r="K522" s="47"/>
      <c r="L522" s="47"/>
    </row>
    <row r="523" spans="1:12" s="1" customFormat="1" ht="53.25" customHeight="1">
      <c r="A523" s="47"/>
      <c r="B523" s="49"/>
      <c r="C523" s="39"/>
      <c r="D523" s="39"/>
      <c r="E523" s="37" t="s">
        <v>56</v>
      </c>
      <c r="F523" s="99">
        <v>0</v>
      </c>
      <c r="G523" s="99">
        <v>0</v>
      </c>
      <c r="H523" s="47"/>
      <c r="I523" s="47"/>
      <c r="J523" s="47"/>
      <c r="K523" s="47"/>
      <c r="L523" s="47"/>
    </row>
    <row r="524" spans="1:12" s="1" customFormat="1" ht="35.25" customHeight="1">
      <c r="A524" s="54" t="s">
        <v>39</v>
      </c>
      <c r="B524" s="49" t="s">
        <v>378</v>
      </c>
      <c r="C524" s="55">
        <v>502</v>
      </c>
      <c r="D524" s="55" t="s">
        <v>444</v>
      </c>
      <c r="E524" s="37" t="s">
        <v>58</v>
      </c>
      <c r="F524" s="99">
        <f t="shared" ref="F524:G524" si="151">SUM(F525:F526)</f>
        <v>10350</v>
      </c>
      <c r="G524" s="99">
        <f t="shared" si="151"/>
        <v>10350</v>
      </c>
      <c r="H524" s="54" t="s">
        <v>379</v>
      </c>
      <c r="I524" s="54" t="s">
        <v>123</v>
      </c>
      <c r="J524" s="54" t="s">
        <v>174</v>
      </c>
      <c r="K524" s="54">
        <v>3</v>
      </c>
      <c r="L524" s="54">
        <v>3</v>
      </c>
    </row>
    <row r="525" spans="1:12" s="1" customFormat="1" ht="64.5" customHeight="1">
      <c r="A525" s="58"/>
      <c r="B525" s="49"/>
      <c r="C525" s="59"/>
      <c r="D525" s="59"/>
      <c r="E525" s="37" t="s">
        <v>59</v>
      </c>
      <c r="F525" s="99">
        <v>10350</v>
      </c>
      <c r="G525" s="99">
        <v>10350</v>
      </c>
      <c r="H525" s="58"/>
      <c r="I525" s="58"/>
      <c r="J525" s="58"/>
      <c r="K525" s="58"/>
      <c r="L525" s="58"/>
    </row>
    <row r="526" spans="1:12" s="1" customFormat="1" ht="53.25" customHeight="1">
      <c r="A526" s="62"/>
      <c r="B526" s="49"/>
      <c r="C526" s="63"/>
      <c r="D526" s="63"/>
      <c r="E526" s="37" t="s">
        <v>56</v>
      </c>
      <c r="F526" s="99">
        <v>0</v>
      </c>
      <c r="G526" s="99">
        <v>0</v>
      </c>
      <c r="H526" s="62"/>
      <c r="I526" s="62"/>
      <c r="J526" s="62"/>
      <c r="K526" s="62"/>
      <c r="L526" s="62"/>
    </row>
    <row r="527" spans="1:12" s="1" customFormat="1" ht="36.75" customHeight="1">
      <c r="A527" s="47" t="s">
        <v>138</v>
      </c>
      <c r="B527" s="34" t="s">
        <v>139</v>
      </c>
      <c r="C527" s="35"/>
      <c r="D527" s="36"/>
      <c r="E527" s="37" t="s">
        <v>58</v>
      </c>
      <c r="F527" s="99">
        <f t="shared" ref="F527:G529" si="152">F530</f>
        <v>0</v>
      </c>
      <c r="G527" s="99">
        <f t="shared" si="152"/>
        <v>0</v>
      </c>
      <c r="H527" s="47" t="s">
        <v>133</v>
      </c>
      <c r="I527" s="39" t="s">
        <v>133</v>
      </c>
      <c r="J527" s="39" t="s">
        <v>133</v>
      </c>
      <c r="K527" s="39" t="s">
        <v>133</v>
      </c>
      <c r="L527" s="39" t="s">
        <v>133</v>
      </c>
    </row>
    <row r="528" spans="1:12" s="1" customFormat="1" ht="71.25" customHeight="1">
      <c r="A528" s="47"/>
      <c r="B528" s="40"/>
      <c r="C528" s="41"/>
      <c r="D528" s="42"/>
      <c r="E528" s="37" t="s">
        <v>59</v>
      </c>
      <c r="F528" s="99">
        <f t="shared" si="152"/>
        <v>0</v>
      </c>
      <c r="G528" s="99">
        <f t="shared" si="152"/>
        <v>0</v>
      </c>
      <c r="H528" s="47"/>
      <c r="I528" s="39"/>
      <c r="J528" s="39"/>
      <c r="K528" s="39"/>
      <c r="L528" s="39"/>
    </row>
    <row r="529" spans="1:12" s="1" customFormat="1" ht="50.25" customHeight="1">
      <c r="A529" s="47"/>
      <c r="B529" s="43"/>
      <c r="C529" s="44"/>
      <c r="D529" s="45"/>
      <c r="E529" s="37" t="s">
        <v>56</v>
      </c>
      <c r="F529" s="99">
        <f t="shared" si="152"/>
        <v>0</v>
      </c>
      <c r="G529" s="99">
        <f t="shared" si="152"/>
        <v>0</v>
      </c>
      <c r="H529" s="47"/>
      <c r="I529" s="39"/>
      <c r="J529" s="39"/>
      <c r="K529" s="39"/>
      <c r="L529" s="39"/>
    </row>
    <row r="530" spans="1:12" s="1" customFormat="1" ht="38.25" customHeight="1">
      <c r="A530" s="47" t="s">
        <v>78</v>
      </c>
      <c r="B530" s="46" t="s">
        <v>140</v>
      </c>
      <c r="C530" s="39" t="s">
        <v>133</v>
      </c>
      <c r="D530" s="39" t="s">
        <v>133</v>
      </c>
      <c r="E530" s="37" t="s">
        <v>58</v>
      </c>
      <c r="F530" s="99">
        <f t="shared" ref="F530:G532" si="153">F533+F536+F539+F542</f>
        <v>0</v>
      </c>
      <c r="G530" s="99">
        <f t="shared" si="153"/>
        <v>0</v>
      </c>
      <c r="H530" s="47" t="s">
        <v>133</v>
      </c>
      <c r="I530" s="39" t="s">
        <v>133</v>
      </c>
      <c r="J530" s="39" t="s">
        <v>133</v>
      </c>
      <c r="K530" s="39" t="s">
        <v>133</v>
      </c>
      <c r="L530" s="39" t="s">
        <v>133</v>
      </c>
    </row>
    <row r="531" spans="1:12" s="1" customFormat="1" ht="66.75" customHeight="1">
      <c r="A531" s="47"/>
      <c r="B531" s="49"/>
      <c r="C531" s="39"/>
      <c r="D531" s="39"/>
      <c r="E531" s="37" t="s">
        <v>59</v>
      </c>
      <c r="F531" s="99">
        <f t="shared" si="153"/>
        <v>0</v>
      </c>
      <c r="G531" s="99">
        <f t="shared" si="153"/>
        <v>0</v>
      </c>
      <c r="H531" s="47"/>
      <c r="I531" s="39"/>
      <c r="J531" s="39"/>
      <c r="K531" s="39"/>
      <c r="L531" s="39"/>
    </row>
    <row r="532" spans="1:12" s="1" customFormat="1" ht="52.5" customHeight="1">
      <c r="A532" s="47"/>
      <c r="B532" s="49"/>
      <c r="C532" s="39"/>
      <c r="D532" s="39"/>
      <c r="E532" s="37" t="s">
        <v>56</v>
      </c>
      <c r="F532" s="99">
        <f t="shared" si="153"/>
        <v>0</v>
      </c>
      <c r="G532" s="99">
        <f t="shared" si="153"/>
        <v>0</v>
      </c>
      <c r="H532" s="47"/>
      <c r="I532" s="39"/>
      <c r="J532" s="39"/>
      <c r="K532" s="39"/>
      <c r="L532" s="39"/>
    </row>
    <row r="533" spans="1:12" s="1" customFormat="1" ht="34.5" customHeight="1">
      <c r="A533" s="33" t="s">
        <v>79</v>
      </c>
      <c r="B533" s="49" t="s">
        <v>141</v>
      </c>
      <c r="C533" s="39" t="s">
        <v>133</v>
      </c>
      <c r="D533" s="39" t="s">
        <v>133</v>
      </c>
      <c r="E533" s="37" t="s">
        <v>58</v>
      </c>
      <c r="F533" s="99">
        <f t="shared" ref="F533:G533" si="154">SUM(F534:F535)</f>
        <v>0</v>
      </c>
      <c r="G533" s="99">
        <f t="shared" si="154"/>
        <v>0</v>
      </c>
      <c r="H533" s="47" t="s">
        <v>142</v>
      </c>
      <c r="I533" s="47" t="s">
        <v>197</v>
      </c>
      <c r="J533" s="47" t="s">
        <v>174</v>
      </c>
      <c r="K533" s="47">
        <v>19</v>
      </c>
      <c r="L533" s="47">
        <v>19</v>
      </c>
    </row>
    <row r="534" spans="1:12" s="1" customFormat="1" ht="65.25" customHeight="1">
      <c r="A534" s="33"/>
      <c r="B534" s="49"/>
      <c r="C534" s="39"/>
      <c r="D534" s="39"/>
      <c r="E534" s="37" t="s">
        <v>59</v>
      </c>
      <c r="F534" s="99">
        <v>0</v>
      </c>
      <c r="G534" s="99">
        <v>0</v>
      </c>
      <c r="H534" s="47"/>
      <c r="I534" s="47"/>
      <c r="J534" s="47"/>
      <c r="K534" s="47"/>
      <c r="L534" s="47"/>
    </row>
    <row r="535" spans="1:12" s="1" customFormat="1" ht="53.25" customHeight="1">
      <c r="A535" s="33"/>
      <c r="B535" s="49"/>
      <c r="C535" s="39"/>
      <c r="D535" s="39"/>
      <c r="E535" s="37" t="s">
        <v>56</v>
      </c>
      <c r="F535" s="99">
        <v>0</v>
      </c>
      <c r="G535" s="99">
        <v>0</v>
      </c>
      <c r="H535" s="47"/>
      <c r="I535" s="47"/>
      <c r="J535" s="47"/>
      <c r="K535" s="47"/>
      <c r="L535" s="47"/>
    </row>
    <row r="536" spans="1:12" s="1" customFormat="1" ht="36" customHeight="1">
      <c r="A536" s="33" t="s">
        <v>65</v>
      </c>
      <c r="B536" s="49" t="s">
        <v>143</v>
      </c>
      <c r="C536" s="39" t="s">
        <v>133</v>
      </c>
      <c r="D536" s="39" t="s">
        <v>133</v>
      </c>
      <c r="E536" s="37" t="s">
        <v>58</v>
      </c>
      <c r="F536" s="99">
        <f t="shared" ref="F536:G536" si="155">SUM(F537:F538)</f>
        <v>0</v>
      </c>
      <c r="G536" s="99">
        <f t="shared" si="155"/>
        <v>0</v>
      </c>
      <c r="H536" s="47" t="s">
        <v>144</v>
      </c>
      <c r="I536" s="47" t="s">
        <v>197</v>
      </c>
      <c r="J536" s="47" t="s">
        <v>174</v>
      </c>
      <c r="K536" s="47">
        <v>0</v>
      </c>
      <c r="L536" s="47">
        <v>0</v>
      </c>
    </row>
    <row r="537" spans="1:12" s="1" customFormat="1" ht="68.25" customHeight="1">
      <c r="A537" s="33"/>
      <c r="B537" s="49"/>
      <c r="C537" s="39"/>
      <c r="D537" s="39"/>
      <c r="E537" s="37" t="s">
        <v>59</v>
      </c>
      <c r="F537" s="99">
        <v>0</v>
      </c>
      <c r="G537" s="99">
        <v>0</v>
      </c>
      <c r="H537" s="47"/>
      <c r="I537" s="47"/>
      <c r="J537" s="47"/>
      <c r="K537" s="47"/>
      <c r="L537" s="47"/>
    </row>
    <row r="538" spans="1:12" s="1" customFormat="1" ht="53.25" customHeight="1">
      <c r="A538" s="33"/>
      <c r="B538" s="49"/>
      <c r="C538" s="39"/>
      <c r="D538" s="39"/>
      <c r="E538" s="37" t="s">
        <v>56</v>
      </c>
      <c r="F538" s="99">
        <v>0</v>
      </c>
      <c r="G538" s="99">
        <v>0</v>
      </c>
      <c r="H538" s="47"/>
      <c r="I538" s="47"/>
      <c r="J538" s="47"/>
      <c r="K538" s="47"/>
      <c r="L538" s="47"/>
    </row>
    <row r="539" spans="1:12" s="1" customFormat="1" ht="33.75" customHeight="1">
      <c r="A539" s="33" t="s">
        <v>66</v>
      </c>
      <c r="B539" s="49" t="s">
        <v>146</v>
      </c>
      <c r="C539" s="39" t="s">
        <v>133</v>
      </c>
      <c r="D539" s="39" t="s">
        <v>133</v>
      </c>
      <c r="E539" s="37" t="s">
        <v>58</v>
      </c>
      <c r="F539" s="99">
        <f t="shared" ref="F539:G539" si="156">SUM(F540:F541)</f>
        <v>0</v>
      </c>
      <c r="G539" s="99">
        <f t="shared" si="156"/>
        <v>0</v>
      </c>
      <c r="H539" s="47" t="s">
        <v>148</v>
      </c>
      <c r="I539" s="47" t="s">
        <v>197</v>
      </c>
      <c r="J539" s="47" t="s">
        <v>174</v>
      </c>
      <c r="K539" s="47">
        <v>16</v>
      </c>
      <c r="L539" s="47">
        <v>16</v>
      </c>
    </row>
    <row r="540" spans="1:12" s="1" customFormat="1" ht="66.75" customHeight="1">
      <c r="A540" s="33"/>
      <c r="B540" s="49"/>
      <c r="C540" s="39"/>
      <c r="D540" s="39"/>
      <c r="E540" s="37" t="s">
        <v>59</v>
      </c>
      <c r="F540" s="99">
        <v>0</v>
      </c>
      <c r="G540" s="99">
        <v>0</v>
      </c>
      <c r="H540" s="47"/>
      <c r="I540" s="47"/>
      <c r="J540" s="47"/>
      <c r="K540" s="47"/>
      <c r="L540" s="47"/>
    </row>
    <row r="541" spans="1:12" s="1" customFormat="1" ht="53.25" customHeight="1">
      <c r="A541" s="33"/>
      <c r="B541" s="49"/>
      <c r="C541" s="39"/>
      <c r="D541" s="39"/>
      <c r="E541" s="37" t="s">
        <v>56</v>
      </c>
      <c r="F541" s="99">
        <v>0</v>
      </c>
      <c r="G541" s="99">
        <v>0</v>
      </c>
      <c r="H541" s="47"/>
      <c r="I541" s="47"/>
      <c r="J541" s="47"/>
      <c r="K541" s="47"/>
      <c r="L541" s="47"/>
    </row>
    <row r="542" spans="1:12" s="1" customFormat="1" ht="37.5" customHeight="1">
      <c r="A542" s="33" t="s">
        <v>145</v>
      </c>
      <c r="B542" s="49" t="s">
        <v>147</v>
      </c>
      <c r="C542" s="39" t="s">
        <v>133</v>
      </c>
      <c r="D542" s="39" t="s">
        <v>133</v>
      </c>
      <c r="E542" s="37" t="s">
        <v>58</v>
      </c>
      <c r="F542" s="99">
        <f t="shared" ref="F542:G542" si="157">SUM(F543:F544)</f>
        <v>0</v>
      </c>
      <c r="G542" s="99">
        <f t="shared" si="157"/>
        <v>0</v>
      </c>
      <c r="H542" s="47" t="s">
        <v>149</v>
      </c>
      <c r="I542" s="47" t="s">
        <v>197</v>
      </c>
      <c r="J542" s="47" t="s">
        <v>174</v>
      </c>
      <c r="K542" s="47">
        <v>16</v>
      </c>
      <c r="L542" s="47">
        <v>16</v>
      </c>
    </row>
    <row r="543" spans="1:12" s="1" customFormat="1" ht="69" customHeight="1">
      <c r="A543" s="33"/>
      <c r="B543" s="49"/>
      <c r="C543" s="39"/>
      <c r="D543" s="39"/>
      <c r="E543" s="37" t="s">
        <v>59</v>
      </c>
      <c r="F543" s="99">
        <v>0</v>
      </c>
      <c r="G543" s="99">
        <v>0</v>
      </c>
      <c r="H543" s="47"/>
      <c r="I543" s="47"/>
      <c r="J543" s="47"/>
      <c r="K543" s="47"/>
      <c r="L543" s="47"/>
    </row>
    <row r="544" spans="1:12" s="1" customFormat="1" ht="53.25" customHeight="1">
      <c r="A544" s="33"/>
      <c r="B544" s="49"/>
      <c r="C544" s="39"/>
      <c r="D544" s="39"/>
      <c r="E544" s="37" t="s">
        <v>56</v>
      </c>
      <c r="F544" s="99">
        <v>0</v>
      </c>
      <c r="G544" s="99">
        <v>0</v>
      </c>
      <c r="H544" s="47"/>
      <c r="I544" s="47"/>
      <c r="J544" s="47"/>
      <c r="K544" s="47"/>
      <c r="L544" s="47"/>
    </row>
    <row r="545" spans="1:12" s="1" customFormat="1" ht="37.5" customHeight="1">
      <c r="A545" s="80" t="s">
        <v>94</v>
      </c>
      <c r="B545" s="49"/>
      <c r="C545" s="84" t="s">
        <v>133</v>
      </c>
      <c r="D545" s="84" t="s">
        <v>133</v>
      </c>
      <c r="E545" s="82" t="s">
        <v>58</v>
      </c>
      <c r="F545" s="97">
        <f t="shared" ref="F545:G547" si="158">F491+F506+F527</f>
        <v>202031</v>
      </c>
      <c r="G545" s="97">
        <f t="shared" si="158"/>
        <v>202031</v>
      </c>
      <c r="H545" s="84" t="s">
        <v>57</v>
      </c>
      <c r="I545" s="84" t="s">
        <v>57</v>
      </c>
      <c r="J545" s="84" t="s">
        <v>133</v>
      </c>
      <c r="K545" s="84" t="s">
        <v>133</v>
      </c>
      <c r="L545" s="84" t="s">
        <v>133</v>
      </c>
    </row>
    <row r="546" spans="1:12" s="1" customFormat="1" ht="68.25" customHeight="1">
      <c r="A546" s="49"/>
      <c r="B546" s="49"/>
      <c r="C546" s="84"/>
      <c r="D546" s="84"/>
      <c r="E546" s="82" t="s">
        <v>59</v>
      </c>
      <c r="F546" s="97">
        <f t="shared" si="158"/>
        <v>202031</v>
      </c>
      <c r="G546" s="97">
        <f t="shared" si="158"/>
        <v>202031</v>
      </c>
      <c r="H546" s="84"/>
      <c r="I546" s="84"/>
      <c r="J546" s="84"/>
      <c r="K546" s="84"/>
      <c r="L546" s="84"/>
    </row>
    <row r="547" spans="1:12" s="1" customFormat="1" ht="53.25" customHeight="1">
      <c r="A547" s="49"/>
      <c r="B547" s="49"/>
      <c r="C547" s="84"/>
      <c r="D547" s="84"/>
      <c r="E547" s="82" t="s">
        <v>56</v>
      </c>
      <c r="F547" s="97">
        <f t="shared" si="158"/>
        <v>0</v>
      </c>
      <c r="G547" s="97">
        <f t="shared" si="158"/>
        <v>0</v>
      </c>
      <c r="H547" s="84"/>
      <c r="I547" s="84"/>
      <c r="J547" s="84"/>
      <c r="K547" s="84"/>
      <c r="L547" s="84"/>
    </row>
    <row r="548" spans="1:12" s="1" customFormat="1" ht="18.75" customHeight="1">
      <c r="A548" s="10" t="s">
        <v>302</v>
      </c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</row>
    <row r="549" spans="1:12" s="1" customFormat="1" ht="39" customHeight="1">
      <c r="A549" s="10" t="s">
        <v>337</v>
      </c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2"/>
    </row>
    <row r="550" spans="1:12" s="1" customFormat="1" ht="36.75" customHeight="1">
      <c r="A550" s="54" t="s">
        <v>103</v>
      </c>
      <c r="B550" s="115" t="s">
        <v>307</v>
      </c>
      <c r="C550" s="116"/>
      <c r="D550" s="117"/>
      <c r="E550" s="37" t="s">
        <v>58</v>
      </c>
      <c r="F550" s="99">
        <f t="shared" ref="F550:G553" si="159">F554</f>
        <v>0</v>
      </c>
      <c r="G550" s="99">
        <f t="shared" si="159"/>
        <v>0</v>
      </c>
      <c r="H550" s="55" t="s">
        <v>133</v>
      </c>
      <c r="I550" s="55" t="s">
        <v>133</v>
      </c>
      <c r="J550" s="55" t="s">
        <v>133</v>
      </c>
      <c r="K550" s="55" t="s">
        <v>133</v>
      </c>
      <c r="L550" s="55" t="s">
        <v>133</v>
      </c>
    </row>
    <row r="551" spans="1:12" s="1" customFormat="1" ht="65.25" customHeight="1">
      <c r="A551" s="58"/>
      <c r="B551" s="118"/>
      <c r="C551" s="119"/>
      <c r="D551" s="120"/>
      <c r="E551" s="37" t="s">
        <v>59</v>
      </c>
      <c r="F551" s="99">
        <f t="shared" si="159"/>
        <v>0</v>
      </c>
      <c r="G551" s="99">
        <f t="shared" si="159"/>
        <v>0</v>
      </c>
      <c r="H551" s="59"/>
      <c r="I551" s="59"/>
      <c r="J551" s="59"/>
      <c r="K551" s="59"/>
      <c r="L551" s="59"/>
    </row>
    <row r="552" spans="1:12" s="1" customFormat="1" ht="50.25" customHeight="1">
      <c r="A552" s="58"/>
      <c r="B552" s="118"/>
      <c r="C552" s="119"/>
      <c r="D552" s="120"/>
      <c r="E552" s="37" t="s">
        <v>56</v>
      </c>
      <c r="F552" s="99">
        <f t="shared" si="159"/>
        <v>0</v>
      </c>
      <c r="G552" s="99">
        <f t="shared" si="159"/>
        <v>0</v>
      </c>
      <c r="H552" s="59"/>
      <c r="I552" s="59"/>
      <c r="J552" s="59"/>
      <c r="K552" s="59"/>
      <c r="L552" s="59"/>
    </row>
    <row r="553" spans="1:12" s="1" customFormat="1" ht="53.25" customHeight="1">
      <c r="A553" s="62"/>
      <c r="B553" s="121"/>
      <c r="C553" s="122"/>
      <c r="D553" s="123"/>
      <c r="E553" s="37" t="s">
        <v>45</v>
      </c>
      <c r="F553" s="99">
        <f t="shared" si="159"/>
        <v>0</v>
      </c>
      <c r="G553" s="99">
        <f t="shared" si="159"/>
        <v>0</v>
      </c>
      <c r="H553" s="63"/>
      <c r="I553" s="63"/>
      <c r="J553" s="63"/>
      <c r="K553" s="63"/>
      <c r="L553" s="63"/>
    </row>
    <row r="554" spans="1:12" s="1" customFormat="1" ht="36" customHeight="1">
      <c r="A554" s="54" t="s">
        <v>74</v>
      </c>
      <c r="B554" s="53" t="s">
        <v>308</v>
      </c>
      <c r="C554" s="55" t="s">
        <v>133</v>
      </c>
      <c r="D554" s="55" t="s">
        <v>133</v>
      </c>
      <c r="E554" s="37" t="s">
        <v>58</v>
      </c>
      <c r="F554" s="99">
        <f t="shared" ref="F554:G557" si="160">F558+F562</f>
        <v>0</v>
      </c>
      <c r="G554" s="99">
        <f t="shared" si="160"/>
        <v>0</v>
      </c>
      <c r="H554" s="55" t="s">
        <v>133</v>
      </c>
      <c r="I554" s="55" t="s">
        <v>133</v>
      </c>
      <c r="J554" s="55" t="s">
        <v>133</v>
      </c>
      <c r="K554" s="55" t="s">
        <v>133</v>
      </c>
      <c r="L554" s="55" t="s">
        <v>133</v>
      </c>
    </row>
    <row r="555" spans="1:12" s="1" customFormat="1" ht="76.5" customHeight="1">
      <c r="A555" s="58"/>
      <c r="B555" s="57"/>
      <c r="C555" s="59"/>
      <c r="D555" s="59"/>
      <c r="E555" s="37" t="s">
        <v>59</v>
      </c>
      <c r="F555" s="99">
        <f t="shared" si="160"/>
        <v>0</v>
      </c>
      <c r="G555" s="99">
        <f t="shared" si="160"/>
        <v>0</v>
      </c>
      <c r="H555" s="59"/>
      <c r="I555" s="59"/>
      <c r="J555" s="59"/>
      <c r="K555" s="59"/>
      <c r="L555" s="59"/>
    </row>
    <row r="556" spans="1:12" s="1" customFormat="1" ht="61.5" customHeight="1">
      <c r="A556" s="58"/>
      <c r="B556" s="57"/>
      <c r="C556" s="59"/>
      <c r="D556" s="59"/>
      <c r="E556" s="37" t="s">
        <v>56</v>
      </c>
      <c r="F556" s="99">
        <f t="shared" si="160"/>
        <v>0</v>
      </c>
      <c r="G556" s="99">
        <f t="shared" si="160"/>
        <v>0</v>
      </c>
      <c r="H556" s="59"/>
      <c r="I556" s="59"/>
      <c r="J556" s="59"/>
      <c r="K556" s="59"/>
      <c r="L556" s="59"/>
    </row>
    <row r="557" spans="1:12" s="1" customFormat="1" ht="58.5" customHeight="1">
      <c r="A557" s="62"/>
      <c r="B557" s="61"/>
      <c r="C557" s="63"/>
      <c r="D557" s="63"/>
      <c r="E557" s="37" t="s">
        <v>45</v>
      </c>
      <c r="F557" s="99">
        <f t="shared" si="160"/>
        <v>0</v>
      </c>
      <c r="G557" s="99">
        <f t="shared" si="160"/>
        <v>0</v>
      </c>
      <c r="H557" s="63"/>
      <c r="I557" s="63"/>
      <c r="J557" s="63"/>
      <c r="K557" s="63"/>
      <c r="L557" s="63"/>
    </row>
    <row r="558" spans="1:12" s="1" customFormat="1" ht="33.75" customHeight="1">
      <c r="A558" s="54" t="s">
        <v>75</v>
      </c>
      <c r="B558" s="53" t="s">
        <v>338</v>
      </c>
      <c r="C558" s="55" t="s">
        <v>133</v>
      </c>
      <c r="D558" s="55" t="s">
        <v>133</v>
      </c>
      <c r="E558" s="37" t="s">
        <v>58</v>
      </c>
      <c r="F558" s="99">
        <f t="shared" ref="F558:G558" si="161">SUM(F559:F561)</f>
        <v>0</v>
      </c>
      <c r="G558" s="99">
        <f t="shared" si="161"/>
        <v>0</v>
      </c>
      <c r="H558" s="54" t="s">
        <v>340</v>
      </c>
      <c r="I558" s="55" t="s">
        <v>118</v>
      </c>
      <c r="J558" s="55" t="s">
        <v>174</v>
      </c>
      <c r="K558" s="55">
        <v>12</v>
      </c>
      <c r="L558" s="55">
        <v>12</v>
      </c>
    </row>
    <row r="559" spans="1:12" s="1" customFormat="1" ht="64.5" customHeight="1">
      <c r="A559" s="58"/>
      <c r="B559" s="57"/>
      <c r="C559" s="59"/>
      <c r="D559" s="59"/>
      <c r="E559" s="37" t="s">
        <v>59</v>
      </c>
      <c r="F559" s="99">
        <v>0</v>
      </c>
      <c r="G559" s="99">
        <v>0</v>
      </c>
      <c r="H559" s="58"/>
      <c r="I559" s="59"/>
      <c r="J559" s="59"/>
      <c r="K559" s="59"/>
      <c r="L559" s="59"/>
    </row>
    <row r="560" spans="1:12" s="1" customFormat="1" ht="53.25" customHeight="1">
      <c r="A560" s="58"/>
      <c r="B560" s="57"/>
      <c r="C560" s="59"/>
      <c r="D560" s="59"/>
      <c r="E560" s="37" t="s">
        <v>56</v>
      </c>
      <c r="F560" s="99">
        <v>0</v>
      </c>
      <c r="G560" s="99">
        <v>0</v>
      </c>
      <c r="H560" s="58"/>
      <c r="I560" s="59"/>
      <c r="J560" s="59"/>
      <c r="K560" s="59"/>
      <c r="L560" s="59"/>
    </row>
    <row r="561" spans="1:12" s="1" customFormat="1" ht="53.25" customHeight="1">
      <c r="A561" s="62"/>
      <c r="B561" s="61"/>
      <c r="C561" s="63"/>
      <c r="D561" s="63"/>
      <c r="E561" s="37" t="s">
        <v>45</v>
      </c>
      <c r="F561" s="99">
        <v>0</v>
      </c>
      <c r="G561" s="99">
        <v>0</v>
      </c>
      <c r="H561" s="58"/>
      <c r="I561" s="59"/>
      <c r="J561" s="59"/>
      <c r="K561" s="59"/>
      <c r="L561" s="59"/>
    </row>
    <row r="562" spans="1:12" s="1" customFormat="1" ht="36.75" customHeight="1">
      <c r="A562" s="54" t="s">
        <v>33</v>
      </c>
      <c r="B562" s="53" t="s">
        <v>339</v>
      </c>
      <c r="C562" s="55" t="s">
        <v>133</v>
      </c>
      <c r="D562" s="55" t="s">
        <v>133</v>
      </c>
      <c r="E562" s="37" t="s">
        <v>58</v>
      </c>
      <c r="F562" s="99">
        <f t="shared" ref="F562:G562" si="162">SUM(F563:F565)</f>
        <v>0</v>
      </c>
      <c r="G562" s="99">
        <f t="shared" si="162"/>
        <v>0</v>
      </c>
      <c r="H562" s="58"/>
      <c r="I562" s="59"/>
      <c r="J562" s="59"/>
      <c r="K562" s="59"/>
      <c r="L562" s="59"/>
    </row>
    <row r="563" spans="1:12" s="1" customFormat="1" ht="68.25" customHeight="1">
      <c r="A563" s="58"/>
      <c r="B563" s="57"/>
      <c r="C563" s="59"/>
      <c r="D563" s="59"/>
      <c r="E563" s="37" t="s">
        <v>59</v>
      </c>
      <c r="F563" s="99">
        <v>0</v>
      </c>
      <c r="G563" s="99">
        <v>0</v>
      </c>
      <c r="H563" s="58"/>
      <c r="I563" s="59"/>
      <c r="J563" s="59"/>
      <c r="K563" s="59"/>
      <c r="L563" s="59"/>
    </row>
    <row r="564" spans="1:12" s="1" customFormat="1" ht="53.25" customHeight="1">
      <c r="A564" s="58"/>
      <c r="B564" s="57"/>
      <c r="C564" s="59"/>
      <c r="D564" s="59"/>
      <c r="E564" s="37" t="s">
        <v>56</v>
      </c>
      <c r="F564" s="99">
        <v>0</v>
      </c>
      <c r="G564" s="99">
        <v>0</v>
      </c>
      <c r="H564" s="58"/>
      <c r="I564" s="59"/>
      <c r="J564" s="59"/>
      <c r="K564" s="59"/>
      <c r="L564" s="59"/>
    </row>
    <row r="565" spans="1:12" s="1" customFormat="1" ht="53.25" customHeight="1">
      <c r="A565" s="62"/>
      <c r="B565" s="61"/>
      <c r="C565" s="63"/>
      <c r="D565" s="63"/>
      <c r="E565" s="37" t="s">
        <v>45</v>
      </c>
      <c r="F565" s="99">
        <v>0</v>
      </c>
      <c r="G565" s="99">
        <v>0</v>
      </c>
      <c r="H565" s="62"/>
      <c r="I565" s="63"/>
      <c r="J565" s="63"/>
      <c r="K565" s="63"/>
      <c r="L565" s="63"/>
    </row>
    <row r="566" spans="1:12" s="1" customFormat="1" ht="37.5" customHeight="1">
      <c r="A566" s="47" t="s">
        <v>105</v>
      </c>
      <c r="B566" s="34" t="s">
        <v>341</v>
      </c>
      <c r="C566" s="35"/>
      <c r="D566" s="36"/>
      <c r="E566" s="37" t="s">
        <v>58</v>
      </c>
      <c r="F566" s="99">
        <f t="shared" ref="F566:G569" si="163">F570</f>
        <v>0</v>
      </c>
      <c r="G566" s="99">
        <f t="shared" si="163"/>
        <v>0</v>
      </c>
      <c r="H566" s="39" t="s">
        <v>133</v>
      </c>
      <c r="I566" s="39" t="s">
        <v>133</v>
      </c>
      <c r="J566" s="39" t="s">
        <v>133</v>
      </c>
      <c r="K566" s="39" t="s">
        <v>133</v>
      </c>
      <c r="L566" s="39" t="s">
        <v>133</v>
      </c>
    </row>
    <row r="567" spans="1:12" s="1" customFormat="1" ht="67.5" customHeight="1">
      <c r="A567" s="47"/>
      <c r="B567" s="40"/>
      <c r="C567" s="41"/>
      <c r="D567" s="42"/>
      <c r="E567" s="37" t="s">
        <v>59</v>
      </c>
      <c r="F567" s="99">
        <f t="shared" si="163"/>
        <v>0</v>
      </c>
      <c r="G567" s="99">
        <f t="shared" si="163"/>
        <v>0</v>
      </c>
      <c r="H567" s="39"/>
      <c r="I567" s="39"/>
      <c r="J567" s="39"/>
      <c r="K567" s="39"/>
      <c r="L567" s="39"/>
    </row>
    <row r="568" spans="1:12" s="1" customFormat="1" ht="52.5" customHeight="1">
      <c r="A568" s="47"/>
      <c r="B568" s="40"/>
      <c r="C568" s="41"/>
      <c r="D568" s="42"/>
      <c r="E568" s="37" t="s">
        <v>56</v>
      </c>
      <c r="F568" s="99">
        <f t="shared" si="163"/>
        <v>0</v>
      </c>
      <c r="G568" s="99">
        <f t="shared" si="163"/>
        <v>0</v>
      </c>
      <c r="H568" s="39"/>
      <c r="I568" s="39"/>
      <c r="J568" s="39"/>
      <c r="K568" s="39"/>
      <c r="L568" s="39"/>
    </row>
    <row r="569" spans="1:12" s="1" customFormat="1" ht="52.5" customHeight="1">
      <c r="A569" s="47"/>
      <c r="B569" s="43"/>
      <c r="C569" s="44"/>
      <c r="D569" s="45"/>
      <c r="E569" s="37" t="s">
        <v>45</v>
      </c>
      <c r="F569" s="99">
        <f t="shared" si="163"/>
        <v>0</v>
      </c>
      <c r="G569" s="99">
        <f t="shared" si="163"/>
        <v>0</v>
      </c>
      <c r="H569" s="39"/>
      <c r="I569" s="39"/>
      <c r="J569" s="39"/>
      <c r="K569" s="39"/>
      <c r="L569" s="39"/>
    </row>
    <row r="570" spans="1:12" s="1" customFormat="1" ht="62.25" customHeight="1">
      <c r="A570" s="47" t="s">
        <v>76</v>
      </c>
      <c r="B570" s="46" t="s">
        <v>303</v>
      </c>
      <c r="C570" s="39" t="s">
        <v>133</v>
      </c>
      <c r="D570" s="39" t="s">
        <v>133</v>
      </c>
      <c r="E570" s="37" t="s">
        <v>58</v>
      </c>
      <c r="F570" s="99">
        <f t="shared" ref="F570:G573" si="164">F574+F578+F582+F586+F590+F594+F598+F602+F606+F610</f>
        <v>0</v>
      </c>
      <c r="G570" s="99">
        <f t="shared" si="164"/>
        <v>0</v>
      </c>
      <c r="H570" s="39" t="s">
        <v>133</v>
      </c>
      <c r="I570" s="39" t="s">
        <v>133</v>
      </c>
      <c r="J570" s="39" t="s">
        <v>133</v>
      </c>
      <c r="K570" s="39" t="s">
        <v>133</v>
      </c>
      <c r="L570" s="39" t="s">
        <v>133</v>
      </c>
    </row>
    <row r="571" spans="1:12" s="1" customFormat="1" ht="90" customHeight="1">
      <c r="A571" s="47"/>
      <c r="B571" s="46"/>
      <c r="C571" s="39"/>
      <c r="D571" s="39"/>
      <c r="E571" s="37" t="s">
        <v>59</v>
      </c>
      <c r="F571" s="99">
        <f t="shared" si="164"/>
        <v>0</v>
      </c>
      <c r="G571" s="99">
        <f t="shared" si="164"/>
        <v>0</v>
      </c>
      <c r="H571" s="39"/>
      <c r="I571" s="39"/>
      <c r="J571" s="39"/>
      <c r="K571" s="39"/>
      <c r="L571" s="39"/>
    </row>
    <row r="572" spans="1:12" s="1" customFormat="1" ht="77.25" customHeight="1">
      <c r="A572" s="47"/>
      <c r="B572" s="46"/>
      <c r="C572" s="39"/>
      <c r="D572" s="39"/>
      <c r="E572" s="37" t="s">
        <v>56</v>
      </c>
      <c r="F572" s="99">
        <f t="shared" si="164"/>
        <v>0</v>
      </c>
      <c r="G572" s="99">
        <f t="shared" si="164"/>
        <v>0</v>
      </c>
      <c r="H572" s="39"/>
      <c r="I572" s="39"/>
      <c r="J572" s="39"/>
      <c r="K572" s="39"/>
      <c r="L572" s="39"/>
    </row>
    <row r="573" spans="1:12" s="1" customFormat="1" ht="84" customHeight="1">
      <c r="A573" s="47"/>
      <c r="B573" s="46"/>
      <c r="C573" s="39"/>
      <c r="D573" s="39"/>
      <c r="E573" s="37" t="s">
        <v>45</v>
      </c>
      <c r="F573" s="99">
        <f t="shared" si="164"/>
        <v>0</v>
      </c>
      <c r="G573" s="99">
        <f t="shared" si="164"/>
        <v>0</v>
      </c>
      <c r="H573" s="39"/>
      <c r="I573" s="39"/>
      <c r="J573" s="39"/>
      <c r="K573" s="39"/>
      <c r="L573" s="39"/>
    </row>
    <row r="574" spans="1:12" s="1" customFormat="1" ht="34.5" customHeight="1">
      <c r="A574" s="47" t="s">
        <v>77</v>
      </c>
      <c r="B574" s="49" t="s">
        <v>344</v>
      </c>
      <c r="C574" s="39" t="s">
        <v>133</v>
      </c>
      <c r="D574" s="39" t="s">
        <v>133</v>
      </c>
      <c r="E574" s="37" t="s">
        <v>58</v>
      </c>
      <c r="F574" s="99">
        <f t="shared" ref="F574:G574" si="165">SUM(F575:F577)</f>
        <v>0</v>
      </c>
      <c r="G574" s="99">
        <f t="shared" si="165"/>
        <v>0</v>
      </c>
      <c r="H574" s="54" t="s">
        <v>346</v>
      </c>
      <c r="I574" s="55" t="s">
        <v>118</v>
      </c>
      <c r="J574" s="55" t="s">
        <v>174</v>
      </c>
      <c r="K574" s="55">
        <v>24</v>
      </c>
      <c r="L574" s="55">
        <v>24</v>
      </c>
    </row>
    <row r="575" spans="1:12" s="1" customFormat="1" ht="65.25" customHeight="1">
      <c r="A575" s="47"/>
      <c r="B575" s="49"/>
      <c r="C575" s="39"/>
      <c r="D575" s="39"/>
      <c r="E575" s="37" t="s">
        <v>59</v>
      </c>
      <c r="F575" s="99">
        <v>0</v>
      </c>
      <c r="G575" s="99">
        <v>0</v>
      </c>
      <c r="H575" s="58"/>
      <c r="I575" s="59"/>
      <c r="J575" s="59"/>
      <c r="K575" s="59"/>
      <c r="L575" s="59"/>
    </row>
    <row r="576" spans="1:12" s="1" customFormat="1" ht="49.5" customHeight="1">
      <c r="A576" s="47"/>
      <c r="B576" s="49"/>
      <c r="C576" s="39"/>
      <c r="D576" s="39"/>
      <c r="E576" s="37" t="s">
        <v>56</v>
      </c>
      <c r="F576" s="99">
        <v>0</v>
      </c>
      <c r="G576" s="99">
        <v>0</v>
      </c>
      <c r="H576" s="58"/>
      <c r="I576" s="59"/>
      <c r="J576" s="59"/>
      <c r="K576" s="59"/>
      <c r="L576" s="59"/>
    </row>
    <row r="577" spans="1:12" s="1" customFormat="1" ht="54.75" customHeight="1">
      <c r="A577" s="47"/>
      <c r="B577" s="49"/>
      <c r="C577" s="39"/>
      <c r="D577" s="39"/>
      <c r="E577" s="37" t="s">
        <v>45</v>
      </c>
      <c r="F577" s="99">
        <v>0</v>
      </c>
      <c r="G577" s="99">
        <v>0</v>
      </c>
      <c r="H577" s="58"/>
      <c r="I577" s="59"/>
      <c r="J577" s="59"/>
      <c r="K577" s="59"/>
      <c r="L577" s="59"/>
    </row>
    <row r="578" spans="1:12" s="1" customFormat="1" ht="33.75" customHeight="1">
      <c r="A578" s="47" t="s">
        <v>36</v>
      </c>
      <c r="B578" s="49" t="s">
        <v>345</v>
      </c>
      <c r="C578" s="39" t="s">
        <v>133</v>
      </c>
      <c r="D578" s="39" t="s">
        <v>133</v>
      </c>
      <c r="E578" s="37" t="s">
        <v>58</v>
      </c>
      <c r="F578" s="99">
        <f t="shared" ref="F578:G578" si="166">SUM(F579:F581)</f>
        <v>0</v>
      </c>
      <c r="G578" s="99">
        <f t="shared" si="166"/>
        <v>0</v>
      </c>
      <c r="H578" s="58"/>
      <c r="I578" s="59"/>
      <c r="J578" s="59"/>
      <c r="K578" s="59"/>
      <c r="L578" s="59"/>
    </row>
    <row r="579" spans="1:12" s="1" customFormat="1" ht="70.5" customHeight="1">
      <c r="A579" s="47"/>
      <c r="B579" s="49"/>
      <c r="C579" s="39"/>
      <c r="D579" s="39"/>
      <c r="E579" s="37" t="s">
        <v>59</v>
      </c>
      <c r="F579" s="99">
        <v>0</v>
      </c>
      <c r="G579" s="99">
        <v>0</v>
      </c>
      <c r="H579" s="58"/>
      <c r="I579" s="59"/>
      <c r="J579" s="59"/>
      <c r="K579" s="59"/>
      <c r="L579" s="59"/>
    </row>
    <row r="580" spans="1:12" s="1" customFormat="1" ht="51" customHeight="1">
      <c r="A580" s="47"/>
      <c r="B580" s="49"/>
      <c r="C580" s="39"/>
      <c r="D580" s="39"/>
      <c r="E580" s="37" t="s">
        <v>56</v>
      </c>
      <c r="F580" s="99">
        <v>0</v>
      </c>
      <c r="G580" s="99">
        <v>0</v>
      </c>
      <c r="H580" s="58"/>
      <c r="I580" s="59"/>
      <c r="J580" s="59"/>
      <c r="K580" s="59"/>
      <c r="L580" s="59"/>
    </row>
    <row r="581" spans="1:12" s="1" customFormat="1" ht="51.75" customHeight="1">
      <c r="A581" s="47"/>
      <c r="B581" s="49"/>
      <c r="C581" s="39"/>
      <c r="D581" s="39"/>
      <c r="E581" s="37" t="s">
        <v>45</v>
      </c>
      <c r="F581" s="99">
        <v>0</v>
      </c>
      <c r="G581" s="99">
        <v>0</v>
      </c>
      <c r="H581" s="62"/>
      <c r="I581" s="63"/>
      <c r="J581" s="63"/>
      <c r="K581" s="63"/>
      <c r="L581" s="63"/>
    </row>
    <row r="582" spans="1:12" s="1" customFormat="1" ht="35.25" customHeight="1">
      <c r="A582" s="47" t="s">
        <v>37</v>
      </c>
      <c r="B582" s="49" t="s">
        <v>347</v>
      </c>
      <c r="C582" s="39" t="s">
        <v>133</v>
      </c>
      <c r="D582" s="39" t="s">
        <v>133</v>
      </c>
      <c r="E582" s="37" t="s">
        <v>58</v>
      </c>
      <c r="F582" s="99">
        <f t="shared" ref="F582:G582" si="167">SUM(F583:F585)</f>
        <v>0</v>
      </c>
      <c r="G582" s="99">
        <f t="shared" si="167"/>
        <v>0</v>
      </c>
      <c r="H582" s="47" t="s">
        <v>312</v>
      </c>
      <c r="I582" s="39" t="s">
        <v>118</v>
      </c>
      <c r="J582" s="39" t="s">
        <v>174</v>
      </c>
      <c r="K582" s="39">
        <v>10011</v>
      </c>
      <c r="L582" s="39">
        <v>10011</v>
      </c>
    </row>
    <row r="583" spans="1:12" s="1" customFormat="1" ht="69" customHeight="1">
      <c r="A583" s="47"/>
      <c r="B583" s="49"/>
      <c r="C583" s="39"/>
      <c r="D583" s="39"/>
      <c r="E583" s="37" t="s">
        <v>59</v>
      </c>
      <c r="F583" s="99">
        <v>0</v>
      </c>
      <c r="G583" s="99">
        <v>0</v>
      </c>
      <c r="H583" s="47"/>
      <c r="I583" s="39"/>
      <c r="J583" s="39"/>
      <c r="K583" s="39"/>
      <c r="L583" s="39"/>
    </row>
    <row r="584" spans="1:12" s="1" customFormat="1" ht="55.5" customHeight="1">
      <c r="A584" s="47"/>
      <c r="B584" s="49"/>
      <c r="C584" s="39"/>
      <c r="D584" s="39"/>
      <c r="E584" s="37" t="s">
        <v>56</v>
      </c>
      <c r="F584" s="99">
        <v>0</v>
      </c>
      <c r="G584" s="99">
        <v>0</v>
      </c>
      <c r="H584" s="47"/>
      <c r="I584" s="39"/>
      <c r="J584" s="39"/>
      <c r="K584" s="39"/>
      <c r="L584" s="39"/>
    </row>
    <row r="585" spans="1:12" s="1" customFormat="1" ht="55.5" customHeight="1">
      <c r="A585" s="47"/>
      <c r="B585" s="49"/>
      <c r="C585" s="39"/>
      <c r="D585" s="39"/>
      <c r="E585" s="37" t="s">
        <v>45</v>
      </c>
      <c r="F585" s="99">
        <v>0</v>
      </c>
      <c r="G585" s="99">
        <v>0</v>
      </c>
      <c r="H585" s="47"/>
      <c r="I585" s="39"/>
      <c r="J585" s="39"/>
      <c r="K585" s="39"/>
      <c r="L585" s="39"/>
    </row>
    <row r="586" spans="1:12" s="1" customFormat="1" ht="35.25" customHeight="1">
      <c r="A586" s="47" t="s">
        <v>38</v>
      </c>
      <c r="B586" s="49" t="s">
        <v>352</v>
      </c>
      <c r="C586" s="39" t="s">
        <v>133</v>
      </c>
      <c r="D586" s="39" t="s">
        <v>133</v>
      </c>
      <c r="E586" s="37" t="s">
        <v>58</v>
      </c>
      <c r="F586" s="99">
        <f t="shared" ref="F586:G586" si="168">SUM(F587:F589)</f>
        <v>0</v>
      </c>
      <c r="G586" s="99">
        <f t="shared" si="168"/>
        <v>0</v>
      </c>
      <c r="H586" s="47" t="s">
        <v>348</v>
      </c>
      <c r="I586" s="39" t="s">
        <v>125</v>
      </c>
      <c r="J586" s="39" t="s">
        <v>174</v>
      </c>
      <c r="K586" s="39">
        <v>93</v>
      </c>
      <c r="L586" s="39">
        <v>93</v>
      </c>
    </row>
    <row r="587" spans="1:12" s="1" customFormat="1" ht="75.75" customHeight="1">
      <c r="A587" s="47"/>
      <c r="B587" s="49"/>
      <c r="C587" s="39"/>
      <c r="D587" s="39"/>
      <c r="E587" s="37" t="s">
        <v>59</v>
      </c>
      <c r="F587" s="99">
        <v>0</v>
      </c>
      <c r="G587" s="99">
        <v>0</v>
      </c>
      <c r="H587" s="47"/>
      <c r="I587" s="39"/>
      <c r="J587" s="39"/>
      <c r="K587" s="39"/>
      <c r="L587" s="39"/>
    </row>
    <row r="588" spans="1:12" s="1" customFormat="1" ht="55.5" customHeight="1">
      <c r="A588" s="47"/>
      <c r="B588" s="49"/>
      <c r="C588" s="39"/>
      <c r="D588" s="39"/>
      <c r="E588" s="37" t="s">
        <v>56</v>
      </c>
      <c r="F588" s="99">
        <v>0</v>
      </c>
      <c r="G588" s="99">
        <v>0</v>
      </c>
      <c r="H588" s="47"/>
      <c r="I588" s="39"/>
      <c r="J588" s="39"/>
      <c r="K588" s="39"/>
      <c r="L588" s="39"/>
    </row>
    <row r="589" spans="1:12" s="1" customFormat="1" ht="55.5" customHeight="1">
      <c r="A589" s="47"/>
      <c r="B589" s="49"/>
      <c r="C589" s="39"/>
      <c r="D589" s="39"/>
      <c r="E589" s="37" t="s">
        <v>45</v>
      </c>
      <c r="F589" s="99">
        <v>0</v>
      </c>
      <c r="G589" s="99">
        <v>0</v>
      </c>
      <c r="H589" s="47"/>
      <c r="I589" s="39"/>
      <c r="J589" s="39"/>
      <c r="K589" s="39"/>
      <c r="L589" s="39"/>
    </row>
    <row r="590" spans="1:12" s="1" customFormat="1" ht="34.5" customHeight="1">
      <c r="A590" s="47" t="s">
        <v>39</v>
      </c>
      <c r="B590" s="49" t="s">
        <v>353</v>
      </c>
      <c r="C590" s="39" t="s">
        <v>133</v>
      </c>
      <c r="D590" s="39" t="s">
        <v>133</v>
      </c>
      <c r="E590" s="37" t="s">
        <v>58</v>
      </c>
      <c r="F590" s="99">
        <f t="shared" ref="F590:G590" si="169">SUM(F591:F593)</f>
        <v>0</v>
      </c>
      <c r="G590" s="99">
        <f t="shared" si="169"/>
        <v>0</v>
      </c>
      <c r="H590" s="54" t="s">
        <v>351</v>
      </c>
      <c r="I590" s="55" t="s">
        <v>118</v>
      </c>
      <c r="J590" s="55" t="s">
        <v>174</v>
      </c>
      <c r="K590" s="55">
        <v>10</v>
      </c>
      <c r="L590" s="55">
        <v>10</v>
      </c>
    </row>
    <row r="591" spans="1:12" s="1" customFormat="1" ht="66" customHeight="1">
      <c r="A591" s="47"/>
      <c r="B591" s="49"/>
      <c r="C591" s="39"/>
      <c r="D591" s="39"/>
      <c r="E591" s="37" t="s">
        <v>59</v>
      </c>
      <c r="F591" s="99">
        <v>0</v>
      </c>
      <c r="G591" s="99">
        <v>0</v>
      </c>
      <c r="H591" s="58"/>
      <c r="I591" s="59"/>
      <c r="J591" s="59"/>
      <c r="K591" s="59"/>
      <c r="L591" s="59"/>
    </row>
    <row r="592" spans="1:12" s="1" customFormat="1" ht="49.5" customHeight="1">
      <c r="A592" s="47"/>
      <c r="B592" s="49"/>
      <c r="C592" s="39"/>
      <c r="D592" s="39"/>
      <c r="E592" s="37" t="s">
        <v>56</v>
      </c>
      <c r="F592" s="99">
        <v>0</v>
      </c>
      <c r="G592" s="99">
        <v>0</v>
      </c>
      <c r="H592" s="58"/>
      <c r="I592" s="59"/>
      <c r="J592" s="59"/>
      <c r="K592" s="59"/>
      <c r="L592" s="59"/>
    </row>
    <row r="593" spans="1:12" s="1" customFormat="1" ht="50.25" customHeight="1">
      <c r="A593" s="47"/>
      <c r="B593" s="49"/>
      <c r="C593" s="39"/>
      <c r="D593" s="39"/>
      <c r="E593" s="37" t="s">
        <v>45</v>
      </c>
      <c r="F593" s="99">
        <v>0</v>
      </c>
      <c r="G593" s="99">
        <v>0</v>
      </c>
      <c r="H593" s="58"/>
      <c r="I593" s="59"/>
      <c r="J593" s="59"/>
      <c r="K593" s="59"/>
      <c r="L593" s="59"/>
    </row>
    <row r="594" spans="1:12" s="1" customFormat="1" ht="33" customHeight="1">
      <c r="A594" s="47" t="s">
        <v>40</v>
      </c>
      <c r="B594" s="49" t="s">
        <v>349</v>
      </c>
      <c r="C594" s="39" t="s">
        <v>133</v>
      </c>
      <c r="D594" s="39" t="s">
        <v>133</v>
      </c>
      <c r="E594" s="37" t="s">
        <v>58</v>
      </c>
      <c r="F594" s="99">
        <f t="shared" ref="F594:G594" si="170">SUM(F595:F597)</f>
        <v>0</v>
      </c>
      <c r="G594" s="99">
        <f t="shared" si="170"/>
        <v>0</v>
      </c>
      <c r="H594" s="58"/>
      <c r="I594" s="59"/>
      <c r="J594" s="59"/>
      <c r="K594" s="59"/>
      <c r="L594" s="59"/>
    </row>
    <row r="595" spans="1:12" s="1" customFormat="1" ht="67.5" customHeight="1">
      <c r="A595" s="47"/>
      <c r="B595" s="49"/>
      <c r="C595" s="39"/>
      <c r="D595" s="39"/>
      <c r="E595" s="37" t="s">
        <v>59</v>
      </c>
      <c r="F595" s="99">
        <v>0</v>
      </c>
      <c r="G595" s="99">
        <v>0</v>
      </c>
      <c r="H595" s="58"/>
      <c r="I595" s="59"/>
      <c r="J595" s="59"/>
      <c r="K595" s="59"/>
      <c r="L595" s="59"/>
    </row>
    <row r="596" spans="1:12" s="1" customFormat="1" ht="48.75" customHeight="1">
      <c r="A596" s="47"/>
      <c r="B596" s="49"/>
      <c r="C596" s="39"/>
      <c r="D596" s="39"/>
      <c r="E596" s="37" t="s">
        <v>56</v>
      </c>
      <c r="F596" s="99">
        <v>0</v>
      </c>
      <c r="G596" s="99">
        <v>0</v>
      </c>
      <c r="H596" s="58"/>
      <c r="I596" s="59"/>
      <c r="J596" s="59"/>
      <c r="K596" s="59"/>
      <c r="L596" s="59"/>
    </row>
    <row r="597" spans="1:12" s="1" customFormat="1" ht="49.5" customHeight="1">
      <c r="A597" s="47"/>
      <c r="B597" s="49"/>
      <c r="C597" s="39"/>
      <c r="D597" s="39"/>
      <c r="E597" s="37" t="s">
        <v>45</v>
      </c>
      <c r="F597" s="99">
        <v>0</v>
      </c>
      <c r="G597" s="99">
        <v>0</v>
      </c>
      <c r="H597" s="58"/>
      <c r="I597" s="59"/>
      <c r="J597" s="59"/>
      <c r="K597" s="59"/>
      <c r="L597" s="59"/>
    </row>
    <row r="598" spans="1:12" s="1" customFormat="1" ht="34.5" customHeight="1">
      <c r="A598" s="47" t="s">
        <v>41</v>
      </c>
      <c r="B598" s="49" t="s">
        <v>350</v>
      </c>
      <c r="C598" s="39" t="s">
        <v>133</v>
      </c>
      <c r="D598" s="39" t="s">
        <v>133</v>
      </c>
      <c r="E598" s="37" t="s">
        <v>58</v>
      </c>
      <c r="F598" s="99">
        <f t="shared" ref="F598:G598" si="171">SUM(F599:F601)</f>
        <v>0</v>
      </c>
      <c r="G598" s="99">
        <f t="shared" si="171"/>
        <v>0</v>
      </c>
      <c r="H598" s="58"/>
      <c r="I598" s="59"/>
      <c r="J598" s="59"/>
      <c r="K598" s="59"/>
      <c r="L598" s="59"/>
    </row>
    <row r="599" spans="1:12" s="1" customFormat="1" ht="69" customHeight="1">
      <c r="A599" s="47"/>
      <c r="B599" s="49"/>
      <c r="C599" s="39"/>
      <c r="D599" s="39"/>
      <c r="E599" s="37" t="s">
        <v>59</v>
      </c>
      <c r="F599" s="99">
        <v>0</v>
      </c>
      <c r="G599" s="99">
        <v>0</v>
      </c>
      <c r="H599" s="58"/>
      <c r="I599" s="59"/>
      <c r="J599" s="59"/>
      <c r="K599" s="59"/>
      <c r="L599" s="59"/>
    </row>
    <row r="600" spans="1:12" s="1" customFormat="1" ht="56.25" customHeight="1">
      <c r="A600" s="47"/>
      <c r="B600" s="49"/>
      <c r="C600" s="39"/>
      <c r="D600" s="39"/>
      <c r="E600" s="37" t="s">
        <v>56</v>
      </c>
      <c r="F600" s="99">
        <v>0</v>
      </c>
      <c r="G600" s="99">
        <v>0</v>
      </c>
      <c r="H600" s="58"/>
      <c r="I600" s="59"/>
      <c r="J600" s="59"/>
      <c r="K600" s="59"/>
      <c r="L600" s="59"/>
    </row>
    <row r="601" spans="1:12" s="1" customFormat="1" ht="49.5" customHeight="1">
      <c r="A601" s="47"/>
      <c r="B601" s="49"/>
      <c r="C601" s="39"/>
      <c r="D601" s="39"/>
      <c r="E601" s="37" t="s">
        <v>45</v>
      </c>
      <c r="F601" s="99">
        <v>0</v>
      </c>
      <c r="G601" s="99">
        <v>0</v>
      </c>
      <c r="H601" s="62"/>
      <c r="I601" s="63"/>
      <c r="J601" s="63"/>
      <c r="K601" s="63"/>
      <c r="L601" s="63"/>
    </row>
    <row r="602" spans="1:12" s="1" customFormat="1" ht="38.25" customHeight="1">
      <c r="A602" s="47" t="s">
        <v>304</v>
      </c>
      <c r="B602" s="49" t="s">
        <v>354</v>
      </c>
      <c r="C602" s="39" t="s">
        <v>133</v>
      </c>
      <c r="D602" s="39" t="s">
        <v>133</v>
      </c>
      <c r="E602" s="37" t="s">
        <v>58</v>
      </c>
      <c r="F602" s="99">
        <f t="shared" ref="F602:G602" si="172">SUM(F603:F605)</f>
        <v>0</v>
      </c>
      <c r="G602" s="99">
        <f t="shared" si="172"/>
        <v>0</v>
      </c>
      <c r="H602" s="54" t="s">
        <v>357</v>
      </c>
      <c r="I602" s="55" t="s">
        <v>118</v>
      </c>
      <c r="J602" s="55" t="s">
        <v>174</v>
      </c>
      <c r="K602" s="55">
        <v>39070</v>
      </c>
      <c r="L602" s="55">
        <v>39070</v>
      </c>
    </row>
    <row r="603" spans="1:12" s="1" customFormat="1" ht="67.5" customHeight="1">
      <c r="A603" s="47"/>
      <c r="B603" s="49"/>
      <c r="C603" s="39"/>
      <c r="D603" s="39"/>
      <c r="E603" s="37" t="s">
        <v>59</v>
      </c>
      <c r="F603" s="99">
        <v>0</v>
      </c>
      <c r="G603" s="99">
        <v>0</v>
      </c>
      <c r="H603" s="58"/>
      <c r="I603" s="59"/>
      <c r="J603" s="86"/>
      <c r="K603" s="86"/>
      <c r="L603" s="86"/>
    </row>
    <row r="604" spans="1:12" s="1" customFormat="1" ht="56.25" customHeight="1">
      <c r="A604" s="47"/>
      <c r="B604" s="49"/>
      <c r="C604" s="39"/>
      <c r="D604" s="39"/>
      <c r="E604" s="37" t="s">
        <v>56</v>
      </c>
      <c r="F604" s="99">
        <v>0</v>
      </c>
      <c r="G604" s="99">
        <v>0</v>
      </c>
      <c r="H604" s="58"/>
      <c r="I604" s="59"/>
      <c r="J604" s="86"/>
      <c r="K604" s="86"/>
      <c r="L604" s="86"/>
    </row>
    <row r="605" spans="1:12" s="1" customFormat="1" ht="54.75" customHeight="1">
      <c r="A605" s="47"/>
      <c r="B605" s="49"/>
      <c r="C605" s="39"/>
      <c r="D605" s="39"/>
      <c r="E605" s="37" t="s">
        <v>45</v>
      </c>
      <c r="F605" s="99">
        <v>0</v>
      </c>
      <c r="G605" s="99">
        <v>0</v>
      </c>
      <c r="H605" s="58"/>
      <c r="I605" s="59"/>
      <c r="J605" s="86"/>
      <c r="K605" s="86"/>
      <c r="L605" s="86"/>
    </row>
    <row r="606" spans="1:12" s="1" customFormat="1" ht="33.75" customHeight="1">
      <c r="A606" s="47" t="s">
        <v>342</v>
      </c>
      <c r="B606" s="49" t="s">
        <v>355</v>
      </c>
      <c r="C606" s="39" t="s">
        <v>133</v>
      </c>
      <c r="D606" s="39" t="s">
        <v>133</v>
      </c>
      <c r="E606" s="37" t="s">
        <v>58</v>
      </c>
      <c r="F606" s="99">
        <f t="shared" ref="F606:G606" si="173">SUM(F607:F609)</f>
        <v>0</v>
      </c>
      <c r="G606" s="99">
        <f t="shared" si="173"/>
        <v>0</v>
      </c>
      <c r="H606" s="58"/>
      <c r="I606" s="59"/>
      <c r="J606" s="86"/>
      <c r="K606" s="86"/>
      <c r="L606" s="86"/>
    </row>
    <row r="607" spans="1:12" s="1" customFormat="1" ht="74.25" customHeight="1">
      <c r="A607" s="47"/>
      <c r="B607" s="49"/>
      <c r="C607" s="39"/>
      <c r="D607" s="39"/>
      <c r="E607" s="37" t="s">
        <v>59</v>
      </c>
      <c r="F607" s="99">
        <v>0</v>
      </c>
      <c r="G607" s="99">
        <v>0</v>
      </c>
      <c r="H607" s="58"/>
      <c r="I607" s="59"/>
      <c r="J607" s="86"/>
      <c r="K607" s="86"/>
      <c r="L607" s="86"/>
    </row>
    <row r="608" spans="1:12" s="1" customFormat="1" ht="54.75" customHeight="1">
      <c r="A608" s="47"/>
      <c r="B608" s="49"/>
      <c r="C608" s="39"/>
      <c r="D608" s="39"/>
      <c r="E608" s="37" t="s">
        <v>56</v>
      </c>
      <c r="F608" s="99">
        <v>0</v>
      </c>
      <c r="G608" s="99">
        <v>0</v>
      </c>
      <c r="H608" s="58"/>
      <c r="I608" s="59"/>
      <c r="J608" s="86"/>
      <c r="K608" s="86"/>
      <c r="L608" s="86"/>
    </row>
    <row r="609" spans="1:12" s="1" customFormat="1" ht="54.75" customHeight="1">
      <c r="A609" s="47"/>
      <c r="B609" s="49"/>
      <c r="C609" s="39"/>
      <c r="D609" s="39"/>
      <c r="E609" s="37" t="s">
        <v>45</v>
      </c>
      <c r="F609" s="99">
        <v>0</v>
      </c>
      <c r="G609" s="99">
        <v>0</v>
      </c>
      <c r="H609" s="58"/>
      <c r="I609" s="59"/>
      <c r="J609" s="86"/>
      <c r="K609" s="86"/>
      <c r="L609" s="86"/>
    </row>
    <row r="610" spans="1:12" s="1" customFormat="1" ht="33" customHeight="1">
      <c r="A610" s="47" t="s">
        <v>343</v>
      </c>
      <c r="B610" s="49" t="s">
        <v>356</v>
      </c>
      <c r="C610" s="39" t="s">
        <v>133</v>
      </c>
      <c r="D610" s="39" t="s">
        <v>133</v>
      </c>
      <c r="E610" s="37" t="s">
        <v>58</v>
      </c>
      <c r="F610" s="99">
        <f t="shared" ref="F610:G610" si="174">SUM(F611:F613)</f>
        <v>0</v>
      </c>
      <c r="G610" s="99">
        <f t="shared" si="174"/>
        <v>0</v>
      </c>
      <c r="H610" s="58"/>
      <c r="I610" s="59"/>
      <c r="J610" s="86"/>
      <c r="K610" s="86"/>
      <c r="L610" s="86"/>
    </row>
    <row r="611" spans="1:12" s="1" customFormat="1" ht="66.75" customHeight="1">
      <c r="A611" s="47"/>
      <c r="B611" s="49"/>
      <c r="C611" s="39"/>
      <c r="D611" s="39"/>
      <c r="E611" s="37" t="s">
        <v>59</v>
      </c>
      <c r="F611" s="99">
        <v>0</v>
      </c>
      <c r="G611" s="99">
        <v>0</v>
      </c>
      <c r="H611" s="58"/>
      <c r="I611" s="59"/>
      <c r="J611" s="86"/>
      <c r="K611" s="86"/>
      <c r="L611" s="86"/>
    </row>
    <row r="612" spans="1:12" s="1" customFormat="1" ht="49.5" customHeight="1">
      <c r="A612" s="47"/>
      <c r="B612" s="49"/>
      <c r="C612" s="39"/>
      <c r="D612" s="39"/>
      <c r="E612" s="37" t="s">
        <v>56</v>
      </c>
      <c r="F612" s="99">
        <v>0</v>
      </c>
      <c r="G612" s="99">
        <v>0</v>
      </c>
      <c r="H612" s="58"/>
      <c r="I612" s="59"/>
      <c r="J612" s="86"/>
      <c r="K612" s="86"/>
      <c r="L612" s="86"/>
    </row>
    <row r="613" spans="1:12" s="1" customFormat="1" ht="54.75" customHeight="1">
      <c r="A613" s="47"/>
      <c r="B613" s="49"/>
      <c r="C613" s="39"/>
      <c r="D613" s="39"/>
      <c r="E613" s="37" t="s">
        <v>45</v>
      </c>
      <c r="F613" s="99">
        <v>0</v>
      </c>
      <c r="G613" s="99">
        <v>0</v>
      </c>
      <c r="H613" s="62"/>
      <c r="I613" s="63"/>
      <c r="J613" s="87"/>
      <c r="K613" s="87"/>
      <c r="L613" s="87"/>
    </row>
    <row r="614" spans="1:12" s="1" customFormat="1" ht="36" customHeight="1">
      <c r="A614" s="54" t="s">
        <v>138</v>
      </c>
      <c r="B614" s="34" t="s">
        <v>305</v>
      </c>
      <c r="C614" s="35"/>
      <c r="D614" s="36"/>
      <c r="E614" s="37" t="s">
        <v>58</v>
      </c>
      <c r="F614" s="99">
        <f t="shared" ref="F614:G617" si="175">F618</f>
        <v>0</v>
      </c>
      <c r="G614" s="99">
        <f t="shared" si="175"/>
        <v>0</v>
      </c>
      <c r="H614" s="55" t="s">
        <v>133</v>
      </c>
      <c r="I614" s="55" t="s">
        <v>133</v>
      </c>
      <c r="J614" s="55" t="s">
        <v>133</v>
      </c>
      <c r="K614" s="55" t="s">
        <v>133</v>
      </c>
      <c r="L614" s="55" t="s">
        <v>133</v>
      </c>
    </row>
    <row r="615" spans="1:12" s="1" customFormat="1" ht="70.5" customHeight="1">
      <c r="A615" s="58"/>
      <c r="B615" s="40"/>
      <c r="C615" s="41"/>
      <c r="D615" s="42"/>
      <c r="E615" s="37" t="s">
        <v>59</v>
      </c>
      <c r="F615" s="99">
        <f t="shared" si="175"/>
        <v>0</v>
      </c>
      <c r="G615" s="99">
        <f t="shared" si="175"/>
        <v>0</v>
      </c>
      <c r="H615" s="59"/>
      <c r="I615" s="59"/>
      <c r="J615" s="59"/>
      <c r="K615" s="59"/>
      <c r="L615" s="59"/>
    </row>
    <row r="616" spans="1:12" s="1" customFormat="1" ht="54.75" customHeight="1">
      <c r="A616" s="58"/>
      <c r="B616" s="40"/>
      <c r="C616" s="41"/>
      <c r="D616" s="42"/>
      <c r="E616" s="37" t="s">
        <v>56</v>
      </c>
      <c r="F616" s="99">
        <f t="shared" si="175"/>
        <v>0</v>
      </c>
      <c r="G616" s="99">
        <f t="shared" si="175"/>
        <v>0</v>
      </c>
      <c r="H616" s="59"/>
      <c r="I616" s="59"/>
      <c r="J616" s="59"/>
      <c r="K616" s="59"/>
      <c r="L616" s="59"/>
    </row>
    <row r="617" spans="1:12" s="1" customFormat="1" ht="54.75" customHeight="1">
      <c r="A617" s="62"/>
      <c r="B617" s="43"/>
      <c r="C617" s="44"/>
      <c r="D617" s="45"/>
      <c r="E617" s="37" t="s">
        <v>45</v>
      </c>
      <c r="F617" s="99">
        <f t="shared" si="175"/>
        <v>0</v>
      </c>
      <c r="G617" s="99">
        <f t="shared" si="175"/>
        <v>0</v>
      </c>
      <c r="H617" s="63"/>
      <c r="I617" s="63"/>
      <c r="J617" s="63"/>
      <c r="K617" s="63"/>
      <c r="L617" s="63"/>
    </row>
    <row r="618" spans="1:12" s="1" customFormat="1" ht="35.25" customHeight="1">
      <c r="A618" s="54" t="s">
        <v>78</v>
      </c>
      <c r="B618" s="124" t="s">
        <v>306</v>
      </c>
      <c r="C618" s="55" t="s">
        <v>133</v>
      </c>
      <c r="D618" s="55" t="s">
        <v>133</v>
      </c>
      <c r="E618" s="37" t="s">
        <v>58</v>
      </c>
      <c r="F618" s="99">
        <f t="shared" ref="F618:G621" si="176">F622+F626</f>
        <v>0</v>
      </c>
      <c r="G618" s="99">
        <f t="shared" si="176"/>
        <v>0</v>
      </c>
      <c r="H618" s="55" t="s">
        <v>133</v>
      </c>
      <c r="I618" s="55" t="s">
        <v>133</v>
      </c>
      <c r="J618" s="55" t="s">
        <v>133</v>
      </c>
      <c r="K618" s="55" t="s">
        <v>133</v>
      </c>
      <c r="L618" s="55" t="s">
        <v>133</v>
      </c>
    </row>
    <row r="619" spans="1:12" s="1" customFormat="1" ht="66.75" customHeight="1">
      <c r="A619" s="58"/>
      <c r="B619" s="125"/>
      <c r="C619" s="59"/>
      <c r="D619" s="59"/>
      <c r="E619" s="37" t="s">
        <v>59</v>
      </c>
      <c r="F619" s="99">
        <f t="shared" si="176"/>
        <v>0</v>
      </c>
      <c r="G619" s="99">
        <f t="shared" si="176"/>
        <v>0</v>
      </c>
      <c r="H619" s="59"/>
      <c r="I619" s="59"/>
      <c r="J619" s="59"/>
      <c r="K619" s="59"/>
      <c r="L619" s="59"/>
    </row>
    <row r="620" spans="1:12" s="1" customFormat="1" ht="54.75" customHeight="1">
      <c r="A620" s="58"/>
      <c r="B620" s="125"/>
      <c r="C620" s="59"/>
      <c r="D620" s="59"/>
      <c r="E620" s="37" t="s">
        <v>56</v>
      </c>
      <c r="F620" s="99">
        <f t="shared" si="176"/>
        <v>0</v>
      </c>
      <c r="G620" s="99">
        <f t="shared" si="176"/>
        <v>0</v>
      </c>
      <c r="H620" s="59"/>
      <c r="I620" s="59"/>
      <c r="J620" s="59"/>
      <c r="K620" s="59"/>
      <c r="L620" s="59"/>
    </row>
    <row r="621" spans="1:12" s="1" customFormat="1" ht="54.75" customHeight="1">
      <c r="A621" s="62"/>
      <c r="B621" s="126"/>
      <c r="C621" s="63"/>
      <c r="D621" s="63"/>
      <c r="E621" s="37" t="s">
        <v>45</v>
      </c>
      <c r="F621" s="99">
        <f t="shared" si="176"/>
        <v>0</v>
      </c>
      <c r="G621" s="99">
        <f t="shared" si="176"/>
        <v>0</v>
      </c>
      <c r="H621" s="63"/>
      <c r="I621" s="63"/>
      <c r="J621" s="63"/>
      <c r="K621" s="63"/>
      <c r="L621" s="63"/>
    </row>
    <row r="622" spans="1:12" s="1" customFormat="1" ht="34.5" customHeight="1">
      <c r="A622" s="54" t="s">
        <v>79</v>
      </c>
      <c r="B622" s="53" t="s">
        <v>358</v>
      </c>
      <c r="C622" s="55" t="s">
        <v>133</v>
      </c>
      <c r="D622" s="55" t="s">
        <v>133</v>
      </c>
      <c r="E622" s="37" t="s">
        <v>58</v>
      </c>
      <c r="F622" s="99">
        <f t="shared" ref="F622:G622" si="177">SUM(F623:F625)</f>
        <v>0</v>
      </c>
      <c r="G622" s="99">
        <f t="shared" si="177"/>
        <v>0</v>
      </c>
      <c r="H622" s="54" t="s">
        <v>411</v>
      </c>
      <c r="I622" s="55" t="s">
        <v>118</v>
      </c>
      <c r="J622" s="55" t="s">
        <v>174</v>
      </c>
      <c r="K622" s="55">
        <v>15</v>
      </c>
      <c r="L622" s="55">
        <v>15</v>
      </c>
    </row>
    <row r="623" spans="1:12" s="1" customFormat="1" ht="70.5" customHeight="1">
      <c r="A623" s="58"/>
      <c r="B623" s="57"/>
      <c r="C623" s="59"/>
      <c r="D623" s="59"/>
      <c r="E623" s="37" t="s">
        <v>59</v>
      </c>
      <c r="F623" s="99">
        <v>0</v>
      </c>
      <c r="G623" s="99">
        <v>0</v>
      </c>
      <c r="H623" s="58"/>
      <c r="I623" s="59"/>
      <c r="J623" s="59"/>
      <c r="K623" s="59"/>
      <c r="L623" s="59"/>
    </row>
    <row r="624" spans="1:12" s="1" customFormat="1" ht="54.75" customHeight="1">
      <c r="A624" s="58"/>
      <c r="B624" s="57"/>
      <c r="C624" s="59"/>
      <c r="D624" s="59"/>
      <c r="E624" s="37" t="s">
        <v>56</v>
      </c>
      <c r="F624" s="99">
        <v>0</v>
      </c>
      <c r="G624" s="99">
        <v>0</v>
      </c>
      <c r="H624" s="58"/>
      <c r="I624" s="59"/>
      <c r="J624" s="59"/>
      <c r="K624" s="59"/>
      <c r="L624" s="59"/>
    </row>
    <row r="625" spans="1:12" s="1" customFormat="1" ht="54.75" customHeight="1">
      <c r="A625" s="62"/>
      <c r="B625" s="61"/>
      <c r="C625" s="63"/>
      <c r="D625" s="63"/>
      <c r="E625" s="37" t="s">
        <v>45</v>
      </c>
      <c r="F625" s="99">
        <v>0</v>
      </c>
      <c r="G625" s="99">
        <v>0</v>
      </c>
      <c r="H625" s="58"/>
      <c r="I625" s="59"/>
      <c r="J625" s="59"/>
      <c r="K625" s="59"/>
      <c r="L625" s="59"/>
    </row>
    <row r="626" spans="1:12" s="1" customFormat="1" ht="38.25" customHeight="1">
      <c r="A626" s="54" t="s">
        <v>44</v>
      </c>
      <c r="B626" s="53" t="s">
        <v>359</v>
      </c>
      <c r="C626" s="55" t="s">
        <v>133</v>
      </c>
      <c r="D626" s="55" t="s">
        <v>133</v>
      </c>
      <c r="E626" s="37" t="s">
        <v>58</v>
      </c>
      <c r="F626" s="99">
        <f t="shared" ref="F626:G626" si="178">SUM(F627:F629)</f>
        <v>0</v>
      </c>
      <c r="G626" s="99">
        <f t="shared" si="178"/>
        <v>0</v>
      </c>
      <c r="H626" s="58"/>
      <c r="I626" s="59"/>
      <c r="J626" s="59"/>
      <c r="K626" s="59"/>
      <c r="L626" s="59"/>
    </row>
    <row r="627" spans="1:12" s="1" customFormat="1" ht="72" customHeight="1">
      <c r="A627" s="58"/>
      <c r="B627" s="57"/>
      <c r="C627" s="59"/>
      <c r="D627" s="59"/>
      <c r="E627" s="37" t="s">
        <v>59</v>
      </c>
      <c r="F627" s="99">
        <v>0</v>
      </c>
      <c r="G627" s="99">
        <v>0</v>
      </c>
      <c r="H627" s="58"/>
      <c r="I627" s="59"/>
      <c r="J627" s="59"/>
      <c r="K627" s="59"/>
      <c r="L627" s="59"/>
    </row>
    <row r="628" spans="1:12" s="1" customFormat="1" ht="54.75" customHeight="1">
      <c r="A628" s="58"/>
      <c r="B628" s="57"/>
      <c r="C628" s="59"/>
      <c r="D628" s="59"/>
      <c r="E628" s="37" t="s">
        <v>56</v>
      </c>
      <c r="F628" s="99">
        <v>0</v>
      </c>
      <c r="G628" s="99">
        <v>0</v>
      </c>
      <c r="H628" s="58"/>
      <c r="I628" s="59"/>
      <c r="J628" s="59"/>
      <c r="K628" s="59"/>
      <c r="L628" s="59"/>
    </row>
    <row r="629" spans="1:12" s="1" customFormat="1" ht="54.75" customHeight="1">
      <c r="A629" s="62"/>
      <c r="B629" s="61"/>
      <c r="C629" s="63"/>
      <c r="D629" s="63"/>
      <c r="E629" s="37" t="s">
        <v>45</v>
      </c>
      <c r="F629" s="99">
        <v>0</v>
      </c>
      <c r="G629" s="99">
        <v>0</v>
      </c>
      <c r="H629" s="62"/>
      <c r="I629" s="63"/>
      <c r="J629" s="63"/>
      <c r="K629" s="63"/>
      <c r="L629" s="63"/>
    </row>
    <row r="630" spans="1:12" s="1" customFormat="1" ht="33.75" customHeight="1">
      <c r="A630" s="54" t="s">
        <v>178</v>
      </c>
      <c r="B630" s="34" t="s">
        <v>309</v>
      </c>
      <c r="C630" s="35"/>
      <c r="D630" s="36"/>
      <c r="E630" s="37" t="s">
        <v>58</v>
      </c>
      <c r="F630" s="99">
        <f t="shared" ref="F630:G633" si="179">F634</f>
        <v>1063991.02</v>
      </c>
      <c r="G630" s="99">
        <f t="shared" si="179"/>
        <v>1063991.02</v>
      </c>
      <c r="H630" s="55" t="s">
        <v>133</v>
      </c>
      <c r="I630" s="55" t="s">
        <v>133</v>
      </c>
      <c r="J630" s="55" t="s">
        <v>133</v>
      </c>
      <c r="K630" s="55" t="s">
        <v>133</v>
      </c>
      <c r="L630" s="55" t="s">
        <v>133</v>
      </c>
    </row>
    <row r="631" spans="1:12" s="1" customFormat="1" ht="70.5" customHeight="1">
      <c r="A631" s="58"/>
      <c r="B631" s="40"/>
      <c r="C631" s="41"/>
      <c r="D631" s="42"/>
      <c r="E631" s="37" t="s">
        <v>59</v>
      </c>
      <c r="F631" s="99">
        <f t="shared" si="179"/>
        <v>1063991.02</v>
      </c>
      <c r="G631" s="99">
        <f t="shared" si="179"/>
        <v>1063991.02</v>
      </c>
      <c r="H631" s="59"/>
      <c r="I631" s="59"/>
      <c r="J631" s="59"/>
      <c r="K631" s="59"/>
      <c r="L631" s="59"/>
    </row>
    <row r="632" spans="1:12" s="1" customFormat="1" ht="54.75" customHeight="1">
      <c r="A632" s="58"/>
      <c r="B632" s="40"/>
      <c r="C632" s="41"/>
      <c r="D632" s="42"/>
      <c r="E632" s="37" t="s">
        <v>56</v>
      </c>
      <c r="F632" s="99">
        <f t="shared" si="179"/>
        <v>0</v>
      </c>
      <c r="G632" s="99">
        <f t="shared" si="179"/>
        <v>0</v>
      </c>
      <c r="H632" s="59"/>
      <c r="I632" s="59"/>
      <c r="J632" s="59"/>
      <c r="K632" s="59"/>
      <c r="L632" s="59"/>
    </row>
    <row r="633" spans="1:12" s="1" customFormat="1" ht="54.75" customHeight="1">
      <c r="A633" s="62"/>
      <c r="B633" s="43"/>
      <c r="C633" s="44"/>
      <c r="D633" s="45"/>
      <c r="E633" s="37" t="s">
        <v>45</v>
      </c>
      <c r="F633" s="99">
        <f t="shared" si="179"/>
        <v>0</v>
      </c>
      <c r="G633" s="99">
        <f t="shared" si="179"/>
        <v>0</v>
      </c>
      <c r="H633" s="63"/>
      <c r="I633" s="63"/>
      <c r="J633" s="63"/>
      <c r="K633" s="63"/>
      <c r="L633" s="63"/>
    </row>
    <row r="634" spans="1:12" s="1" customFormat="1" ht="42.75" customHeight="1">
      <c r="A634" s="54" t="s">
        <v>80</v>
      </c>
      <c r="B634" s="124" t="s">
        <v>310</v>
      </c>
      <c r="C634" s="55" t="s">
        <v>133</v>
      </c>
      <c r="D634" s="55" t="s">
        <v>445</v>
      </c>
      <c r="E634" s="37" t="s">
        <v>58</v>
      </c>
      <c r="F634" s="99">
        <f t="shared" ref="F634:G637" si="180">F638+F642+F646+F650+F654+F658</f>
        <v>1063991.02</v>
      </c>
      <c r="G634" s="99">
        <f t="shared" si="180"/>
        <v>1063991.02</v>
      </c>
      <c r="H634" s="55" t="s">
        <v>133</v>
      </c>
      <c r="I634" s="55" t="s">
        <v>133</v>
      </c>
      <c r="J634" s="55" t="s">
        <v>133</v>
      </c>
      <c r="K634" s="55" t="s">
        <v>133</v>
      </c>
      <c r="L634" s="55" t="s">
        <v>133</v>
      </c>
    </row>
    <row r="635" spans="1:12" s="1" customFormat="1" ht="75" customHeight="1">
      <c r="A635" s="58"/>
      <c r="B635" s="125"/>
      <c r="C635" s="59"/>
      <c r="D635" s="59"/>
      <c r="E635" s="37" t="s">
        <v>59</v>
      </c>
      <c r="F635" s="99">
        <f t="shared" si="180"/>
        <v>1063991.02</v>
      </c>
      <c r="G635" s="99">
        <f t="shared" si="180"/>
        <v>1063991.02</v>
      </c>
      <c r="H635" s="59"/>
      <c r="I635" s="59"/>
      <c r="J635" s="59"/>
      <c r="K635" s="59"/>
      <c r="L635" s="59"/>
    </row>
    <row r="636" spans="1:12" s="1" customFormat="1" ht="54.75" customHeight="1">
      <c r="A636" s="58"/>
      <c r="B636" s="125"/>
      <c r="C636" s="59"/>
      <c r="D636" s="59"/>
      <c r="E636" s="37" t="s">
        <v>56</v>
      </c>
      <c r="F636" s="99">
        <f t="shared" si="180"/>
        <v>0</v>
      </c>
      <c r="G636" s="99">
        <f t="shared" si="180"/>
        <v>0</v>
      </c>
      <c r="H636" s="59"/>
      <c r="I636" s="59"/>
      <c r="J636" s="59"/>
      <c r="K636" s="59"/>
      <c r="L636" s="59"/>
    </row>
    <row r="637" spans="1:12" s="1" customFormat="1" ht="63" customHeight="1">
      <c r="A637" s="62"/>
      <c r="B637" s="126"/>
      <c r="C637" s="63"/>
      <c r="D637" s="63"/>
      <c r="E637" s="37" t="s">
        <v>45</v>
      </c>
      <c r="F637" s="99">
        <f t="shared" si="180"/>
        <v>0</v>
      </c>
      <c r="G637" s="99">
        <f t="shared" si="180"/>
        <v>0</v>
      </c>
      <c r="H637" s="63"/>
      <c r="I637" s="63"/>
      <c r="J637" s="63"/>
      <c r="K637" s="63"/>
      <c r="L637" s="63"/>
    </row>
    <row r="638" spans="1:12" s="1" customFormat="1" ht="36.75" customHeight="1">
      <c r="A638" s="54" t="s">
        <v>81</v>
      </c>
      <c r="B638" s="53" t="s">
        <v>361</v>
      </c>
      <c r="C638" s="55" t="s">
        <v>133</v>
      </c>
      <c r="D638" s="55" t="s">
        <v>133</v>
      </c>
      <c r="E638" s="37" t="s">
        <v>58</v>
      </c>
      <c r="F638" s="99">
        <f t="shared" ref="F638:G638" si="181">SUM(F639:F641)</f>
        <v>0</v>
      </c>
      <c r="G638" s="99">
        <f t="shared" si="181"/>
        <v>0</v>
      </c>
      <c r="H638" s="54" t="s">
        <v>365</v>
      </c>
      <c r="I638" s="55" t="s">
        <v>125</v>
      </c>
      <c r="J638" s="55" t="s">
        <v>174</v>
      </c>
      <c r="K638" s="55">
        <v>46.4</v>
      </c>
      <c r="L638" s="55">
        <v>46.4</v>
      </c>
    </row>
    <row r="639" spans="1:12" s="1" customFormat="1" ht="66" customHeight="1">
      <c r="A639" s="58"/>
      <c r="B639" s="57"/>
      <c r="C639" s="59"/>
      <c r="D639" s="59"/>
      <c r="E639" s="37" t="s">
        <v>59</v>
      </c>
      <c r="F639" s="99">
        <v>0</v>
      </c>
      <c r="G639" s="99">
        <v>0</v>
      </c>
      <c r="H639" s="58"/>
      <c r="I639" s="59"/>
      <c r="J639" s="59"/>
      <c r="K639" s="59"/>
      <c r="L639" s="59"/>
    </row>
    <row r="640" spans="1:12" s="1" customFormat="1" ht="47.25" customHeight="1">
      <c r="A640" s="58"/>
      <c r="B640" s="57"/>
      <c r="C640" s="59"/>
      <c r="D640" s="59"/>
      <c r="E640" s="37" t="s">
        <v>56</v>
      </c>
      <c r="F640" s="99">
        <v>0</v>
      </c>
      <c r="G640" s="99">
        <v>0</v>
      </c>
      <c r="H640" s="58"/>
      <c r="I640" s="59"/>
      <c r="J640" s="59"/>
      <c r="K640" s="59"/>
      <c r="L640" s="59"/>
    </row>
    <row r="641" spans="1:12" s="1" customFormat="1" ht="50.25" customHeight="1">
      <c r="A641" s="62"/>
      <c r="B641" s="61"/>
      <c r="C641" s="63"/>
      <c r="D641" s="63"/>
      <c r="E641" s="37" t="s">
        <v>45</v>
      </c>
      <c r="F641" s="99">
        <v>0</v>
      </c>
      <c r="G641" s="99">
        <v>0</v>
      </c>
      <c r="H641" s="58"/>
      <c r="I641" s="59"/>
      <c r="J641" s="59"/>
      <c r="K641" s="59"/>
      <c r="L641" s="59"/>
    </row>
    <row r="642" spans="1:12" s="1" customFormat="1" ht="33" customHeight="1">
      <c r="A642" s="54" t="s">
        <v>150</v>
      </c>
      <c r="B642" s="53" t="s">
        <v>362</v>
      </c>
      <c r="C642" s="54" t="s">
        <v>446</v>
      </c>
      <c r="D642" s="55" t="s">
        <v>447</v>
      </c>
      <c r="E642" s="37" t="s">
        <v>58</v>
      </c>
      <c r="F642" s="99">
        <f t="shared" ref="F642:G642" si="182">SUM(F643:F645)</f>
        <v>1063991.02</v>
      </c>
      <c r="G642" s="99">
        <f t="shared" si="182"/>
        <v>1063991.02</v>
      </c>
      <c r="H642" s="58"/>
      <c r="I642" s="59"/>
      <c r="J642" s="59"/>
      <c r="K642" s="59"/>
      <c r="L642" s="59"/>
    </row>
    <row r="643" spans="1:12" s="1" customFormat="1" ht="64.5" customHeight="1">
      <c r="A643" s="58"/>
      <c r="B643" s="57"/>
      <c r="C643" s="59"/>
      <c r="D643" s="59"/>
      <c r="E643" s="37" t="s">
        <v>59</v>
      </c>
      <c r="F643" s="99">
        <v>1063991.02</v>
      </c>
      <c r="G643" s="99">
        <v>1063991.02</v>
      </c>
      <c r="H643" s="58"/>
      <c r="I643" s="59"/>
      <c r="J643" s="59"/>
      <c r="K643" s="59"/>
      <c r="L643" s="59"/>
    </row>
    <row r="644" spans="1:12" s="1" customFormat="1" ht="50.25" customHeight="1">
      <c r="A644" s="58"/>
      <c r="B644" s="57"/>
      <c r="C644" s="59"/>
      <c r="D644" s="59"/>
      <c r="E644" s="37" t="s">
        <v>56</v>
      </c>
      <c r="F644" s="99">
        <v>0</v>
      </c>
      <c r="G644" s="99">
        <v>0</v>
      </c>
      <c r="H644" s="58"/>
      <c r="I644" s="59"/>
      <c r="J644" s="59"/>
      <c r="K644" s="59"/>
      <c r="L644" s="59"/>
    </row>
    <row r="645" spans="1:12" s="1" customFormat="1" ht="50.25" customHeight="1">
      <c r="A645" s="62"/>
      <c r="B645" s="61"/>
      <c r="C645" s="63"/>
      <c r="D645" s="63"/>
      <c r="E645" s="37" t="s">
        <v>45</v>
      </c>
      <c r="F645" s="99">
        <v>0</v>
      </c>
      <c r="G645" s="99">
        <v>0</v>
      </c>
      <c r="H645" s="58"/>
      <c r="I645" s="59"/>
      <c r="J645" s="59"/>
      <c r="K645" s="59"/>
      <c r="L645" s="59"/>
    </row>
    <row r="646" spans="1:12" s="1" customFormat="1" ht="37.5" customHeight="1">
      <c r="A646" s="54" t="s">
        <v>156</v>
      </c>
      <c r="B646" s="53" t="s">
        <v>363</v>
      </c>
      <c r="C646" s="55" t="s">
        <v>133</v>
      </c>
      <c r="D646" s="55" t="s">
        <v>133</v>
      </c>
      <c r="E646" s="37" t="s">
        <v>58</v>
      </c>
      <c r="F646" s="99">
        <f t="shared" ref="F646:G646" si="183">SUM(F647:F649)</f>
        <v>0</v>
      </c>
      <c r="G646" s="99">
        <f t="shared" si="183"/>
        <v>0</v>
      </c>
      <c r="H646" s="58"/>
      <c r="I646" s="59"/>
      <c r="J646" s="59"/>
      <c r="K646" s="59"/>
      <c r="L646" s="59"/>
    </row>
    <row r="647" spans="1:12" s="1" customFormat="1" ht="66" customHeight="1">
      <c r="A647" s="58"/>
      <c r="B647" s="57"/>
      <c r="C647" s="59"/>
      <c r="D647" s="59"/>
      <c r="E647" s="37" t="s">
        <v>59</v>
      </c>
      <c r="F647" s="99">
        <v>0</v>
      </c>
      <c r="G647" s="99">
        <v>0</v>
      </c>
      <c r="H647" s="58"/>
      <c r="I647" s="59"/>
      <c r="J647" s="59"/>
      <c r="K647" s="59"/>
      <c r="L647" s="59"/>
    </row>
    <row r="648" spans="1:12" s="1" customFormat="1" ht="50.25" customHeight="1">
      <c r="A648" s="58"/>
      <c r="B648" s="57"/>
      <c r="C648" s="59"/>
      <c r="D648" s="59"/>
      <c r="E648" s="37" t="s">
        <v>56</v>
      </c>
      <c r="F648" s="99">
        <v>0</v>
      </c>
      <c r="G648" s="99">
        <v>0</v>
      </c>
      <c r="H648" s="58"/>
      <c r="I648" s="59"/>
      <c r="J648" s="59"/>
      <c r="K648" s="59"/>
      <c r="L648" s="59"/>
    </row>
    <row r="649" spans="1:12" s="1" customFormat="1" ht="50.25" customHeight="1">
      <c r="A649" s="62"/>
      <c r="B649" s="61"/>
      <c r="C649" s="63"/>
      <c r="D649" s="63"/>
      <c r="E649" s="37" t="s">
        <v>45</v>
      </c>
      <c r="F649" s="99">
        <v>0</v>
      </c>
      <c r="G649" s="99">
        <v>0</v>
      </c>
      <c r="H649" s="58"/>
      <c r="I649" s="59"/>
      <c r="J649" s="59"/>
      <c r="K649" s="59"/>
      <c r="L649" s="59"/>
    </row>
    <row r="650" spans="1:12" s="1" customFormat="1" ht="34.5" customHeight="1">
      <c r="A650" s="54" t="s">
        <v>172</v>
      </c>
      <c r="B650" s="53" t="s">
        <v>364</v>
      </c>
      <c r="C650" s="55" t="s">
        <v>133</v>
      </c>
      <c r="D650" s="55" t="s">
        <v>133</v>
      </c>
      <c r="E650" s="37" t="s">
        <v>58</v>
      </c>
      <c r="F650" s="99">
        <f t="shared" ref="F650:G650" si="184">SUM(F651:F653)</f>
        <v>0</v>
      </c>
      <c r="G650" s="99">
        <f t="shared" si="184"/>
        <v>0</v>
      </c>
      <c r="H650" s="58"/>
      <c r="I650" s="59"/>
      <c r="J650" s="59"/>
      <c r="K650" s="59"/>
      <c r="L650" s="59"/>
    </row>
    <row r="651" spans="1:12" s="1" customFormat="1" ht="66" customHeight="1">
      <c r="A651" s="58"/>
      <c r="B651" s="57"/>
      <c r="C651" s="59"/>
      <c r="D651" s="59"/>
      <c r="E651" s="37" t="s">
        <v>59</v>
      </c>
      <c r="F651" s="99">
        <v>0</v>
      </c>
      <c r="G651" s="99">
        <v>0</v>
      </c>
      <c r="H651" s="58"/>
      <c r="I651" s="59"/>
      <c r="J651" s="59"/>
      <c r="K651" s="59"/>
      <c r="L651" s="59"/>
    </row>
    <row r="652" spans="1:12" s="1" customFormat="1" ht="50.25" customHeight="1">
      <c r="A652" s="58"/>
      <c r="B652" s="57"/>
      <c r="C652" s="59"/>
      <c r="D652" s="59"/>
      <c r="E652" s="37" t="s">
        <v>56</v>
      </c>
      <c r="F652" s="99">
        <v>0</v>
      </c>
      <c r="G652" s="99">
        <v>0</v>
      </c>
      <c r="H652" s="58"/>
      <c r="I652" s="59"/>
      <c r="J652" s="59"/>
      <c r="K652" s="59"/>
      <c r="L652" s="59"/>
    </row>
    <row r="653" spans="1:12" s="1" customFormat="1" ht="50.25" customHeight="1">
      <c r="A653" s="62"/>
      <c r="B653" s="61"/>
      <c r="C653" s="63"/>
      <c r="D653" s="63"/>
      <c r="E653" s="37" t="s">
        <v>45</v>
      </c>
      <c r="F653" s="99">
        <v>0</v>
      </c>
      <c r="G653" s="99">
        <v>0</v>
      </c>
      <c r="H653" s="62"/>
      <c r="I653" s="63"/>
      <c r="J653" s="63"/>
      <c r="K653" s="63"/>
      <c r="L653" s="63"/>
    </row>
    <row r="654" spans="1:12" s="1" customFormat="1" ht="35.25" customHeight="1">
      <c r="A654" s="54" t="s">
        <v>167</v>
      </c>
      <c r="B654" s="53" t="s">
        <v>366</v>
      </c>
      <c r="C654" s="55" t="s">
        <v>133</v>
      </c>
      <c r="D654" s="55" t="s">
        <v>133</v>
      </c>
      <c r="E654" s="37" t="s">
        <v>58</v>
      </c>
      <c r="F654" s="99">
        <f t="shared" ref="F654:G654" si="185">SUM(F655:F657)</f>
        <v>0</v>
      </c>
      <c r="G654" s="99">
        <f t="shared" si="185"/>
        <v>0</v>
      </c>
      <c r="H654" s="54" t="s">
        <v>368</v>
      </c>
      <c r="I654" s="55" t="s">
        <v>118</v>
      </c>
      <c r="J654" s="55" t="s">
        <v>174</v>
      </c>
      <c r="K654" s="55">
        <v>20</v>
      </c>
      <c r="L654" s="55">
        <v>20</v>
      </c>
    </row>
    <row r="655" spans="1:12" s="1" customFormat="1" ht="72" customHeight="1">
      <c r="A655" s="58"/>
      <c r="B655" s="57"/>
      <c r="C655" s="59"/>
      <c r="D655" s="59"/>
      <c r="E655" s="37" t="s">
        <v>59</v>
      </c>
      <c r="F655" s="99">
        <v>0</v>
      </c>
      <c r="G655" s="99">
        <v>0</v>
      </c>
      <c r="H655" s="58"/>
      <c r="I655" s="59"/>
      <c r="J655" s="59"/>
      <c r="K655" s="59"/>
      <c r="L655" s="59"/>
    </row>
    <row r="656" spans="1:12" s="1" customFormat="1" ht="50.25" customHeight="1">
      <c r="A656" s="58"/>
      <c r="B656" s="57"/>
      <c r="C656" s="59"/>
      <c r="D656" s="59"/>
      <c r="E656" s="37" t="s">
        <v>56</v>
      </c>
      <c r="F656" s="99">
        <v>0</v>
      </c>
      <c r="G656" s="99">
        <v>0</v>
      </c>
      <c r="H656" s="58"/>
      <c r="I656" s="59"/>
      <c r="J656" s="59"/>
      <c r="K656" s="59"/>
      <c r="L656" s="59"/>
    </row>
    <row r="657" spans="1:12" s="1" customFormat="1" ht="50.25" customHeight="1">
      <c r="A657" s="62"/>
      <c r="B657" s="61"/>
      <c r="C657" s="63"/>
      <c r="D657" s="63"/>
      <c r="E657" s="37" t="s">
        <v>45</v>
      </c>
      <c r="F657" s="99">
        <v>0</v>
      </c>
      <c r="G657" s="99">
        <v>0</v>
      </c>
      <c r="H657" s="58"/>
      <c r="I657" s="59"/>
      <c r="J657" s="59"/>
      <c r="K657" s="59"/>
      <c r="L657" s="59"/>
    </row>
    <row r="658" spans="1:12" s="1" customFormat="1" ht="34.5" customHeight="1">
      <c r="A658" s="47" t="s">
        <v>360</v>
      </c>
      <c r="B658" s="49" t="s">
        <v>367</v>
      </c>
      <c r="C658" s="39" t="s">
        <v>133</v>
      </c>
      <c r="D658" s="55" t="s">
        <v>133</v>
      </c>
      <c r="E658" s="37" t="s">
        <v>58</v>
      </c>
      <c r="F658" s="99">
        <f t="shared" ref="F658:G658" si="186">SUM(F659:F661)</f>
        <v>0</v>
      </c>
      <c r="G658" s="99">
        <f t="shared" si="186"/>
        <v>0</v>
      </c>
      <c r="H658" s="58"/>
      <c r="I658" s="59"/>
      <c r="J658" s="59"/>
      <c r="K658" s="59"/>
      <c r="L658" s="59"/>
    </row>
    <row r="659" spans="1:12" s="1" customFormat="1" ht="67.5" customHeight="1">
      <c r="A659" s="47"/>
      <c r="B659" s="49"/>
      <c r="C659" s="39"/>
      <c r="D659" s="59"/>
      <c r="E659" s="37" t="s">
        <v>59</v>
      </c>
      <c r="F659" s="99">
        <v>0</v>
      </c>
      <c r="G659" s="99">
        <v>0</v>
      </c>
      <c r="H659" s="58"/>
      <c r="I659" s="59"/>
      <c r="J659" s="59"/>
      <c r="K659" s="59"/>
      <c r="L659" s="59"/>
    </row>
    <row r="660" spans="1:12" s="1" customFormat="1" ht="50.25" customHeight="1">
      <c r="A660" s="47"/>
      <c r="B660" s="49"/>
      <c r="C660" s="39"/>
      <c r="D660" s="59"/>
      <c r="E660" s="37" t="s">
        <v>56</v>
      </c>
      <c r="F660" s="99">
        <v>0</v>
      </c>
      <c r="G660" s="99">
        <v>0</v>
      </c>
      <c r="H660" s="58"/>
      <c r="I660" s="59"/>
      <c r="J660" s="59"/>
      <c r="K660" s="59"/>
      <c r="L660" s="59"/>
    </row>
    <row r="661" spans="1:12" s="1" customFormat="1" ht="50.25" customHeight="1">
      <c r="A661" s="47"/>
      <c r="B661" s="49"/>
      <c r="C661" s="39"/>
      <c r="D661" s="63"/>
      <c r="E661" s="37" t="s">
        <v>45</v>
      </c>
      <c r="F661" s="99">
        <v>0</v>
      </c>
      <c r="G661" s="99">
        <v>0</v>
      </c>
      <c r="H661" s="62"/>
      <c r="I661" s="63"/>
      <c r="J661" s="63"/>
      <c r="K661" s="63"/>
      <c r="L661" s="63"/>
    </row>
    <row r="662" spans="1:12" s="1" customFormat="1" ht="36" customHeight="1">
      <c r="A662" s="101" t="s">
        <v>311</v>
      </c>
      <c r="B662" s="101"/>
      <c r="C662" s="84" t="s">
        <v>133</v>
      </c>
      <c r="D662" s="84" t="s">
        <v>133</v>
      </c>
      <c r="E662" s="82" t="s">
        <v>58</v>
      </c>
      <c r="F662" s="97">
        <f t="shared" ref="F662:G665" si="187">F550+F566+F614+F630</f>
        <v>1063991.02</v>
      </c>
      <c r="G662" s="97">
        <f t="shared" si="187"/>
        <v>1063991.02</v>
      </c>
      <c r="H662" s="84" t="s">
        <v>133</v>
      </c>
      <c r="I662" s="84" t="s">
        <v>133</v>
      </c>
      <c r="J662" s="84" t="s">
        <v>133</v>
      </c>
      <c r="K662" s="84" t="s">
        <v>133</v>
      </c>
      <c r="L662" s="84" t="s">
        <v>133</v>
      </c>
    </row>
    <row r="663" spans="1:12" s="1" customFormat="1" ht="65.25" customHeight="1">
      <c r="A663" s="101"/>
      <c r="B663" s="101"/>
      <c r="C663" s="84"/>
      <c r="D663" s="84"/>
      <c r="E663" s="82" t="s">
        <v>59</v>
      </c>
      <c r="F663" s="97">
        <f t="shared" si="187"/>
        <v>1063991.02</v>
      </c>
      <c r="G663" s="97">
        <f t="shared" si="187"/>
        <v>1063991.02</v>
      </c>
      <c r="H663" s="84"/>
      <c r="I663" s="84"/>
      <c r="J663" s="84"/>
      <c r="K663" s="84"/>
      <c r="L663" s="84"/>
    </row>
    <row r="664" spans="1:12" s="1" customFormat="1" ht="50.25" customHeight="1">
      <c r="A664" s="101"/>
      <c r="B664" s="101"/>
      <c r="C664" s="84"/>
      <c r="D664" s="84"/>
      <c r="E664" s="82" t="s">
        <v>56</v>
      </c>
      <c r="F664" s="97">
        <f t="shared" si="187"/>
        <v>0</v>
      </c>
      <c r="G664" s="97">
        <f t="shared" si="187"/>
        <v>0</v>
      </c>
      <c r="H664" s="84"/>
      <c r="I664" s="84"/>
      <c r="J664" s="84"/>
      <c r="K664" s="84"/>
      <c r="L664" s="84"/>
    </row>
    <row r="665" spans="1:12" s="1" customFormat="1" ht="53.25" customHeight="1">
      <c r="A665" s="101"/>
      <c r="B665" s="101"/>
      <c r="C665" s="84"/>
      <c r="D665" s="84"/>
      <c r="E665" s="82" t="s">
        <v>45</v>
      </c>
      <c r="F665" s="97">
        <f t="shared" si="187"/>
        <v>0</v>
      </c>
      <c r="G665" s="97">
        <f t="shared" si="187"/>
        <v>0</v>
      </c>
      <c r="H665" s="84"/>
      <c r="I665" s="84"/>
      <c r="J665" s="84"/>
      <c r="K665" s="84"/>
      <c r="L665" s="84"/>
    </row>
    <row r="666" spans="1:12" s="1" customFormat="1" ht="39.75" customHeight="1">
      <c r="A666" s="15" t="s">
        <v>381</v>
      </c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7"/>
    </row>
    <row r="667" spans="1:12" s="1" customFormat="1" ht="37.5" customHeight="1">
      <c r="A667" s="10" t="s">
        <v>382</v>
      </c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2"/>
    </row>
    <row r="668" spans="1:12" s="1" customFormat="1" ht="35.25" customHeight="1">
      <c r="A668" s="54" t="s">
        <v>103</v>
      </c>
      <c r="B668" s="115" t="s">
        <v>383</v>
      </c>
      <c r="C668" s="116"/>
      <c r="D668" s="117"/>
      <c r="E668" s="37" t="s">
        <v>58</v>
      </c>
      <c r="F668" s="127">
        <f t="shared" ref="F668:G675" si="188">F672</f>
        <v>250000</v>
      </c>
      <c r="G668" s="127">
        <f t="shared" si="188"/>
        <v>250000</v>
      </c>
      <c r="H668" s="54" t="s">
        <v>133</v>
      </c>
      <c r="I668" s="54" t="s">
        <v>133</v>
      </c>
      <c r="J668" s="54" t="s">
        <v>133</v>
      </c>
      <c r="K668" s="54" t="s">
        <v>133</v>
      </c>
      <c r="L668" s="54" t="s">
        <v>133</v>
      </c>
    </row>
    <row r="669" spans="1:12" s="1" customFormat="1" ht="65.25" customHeight="1">
      <c r="A669" s="58"/>
      <c r="B669" s="118"/>
      <c r="C669" s="119"/>
      <c r="D669" s="120"/>
      <c r="E669" s="37" t="s">
        <v>59</v>
      </c>
      <c r="F669" s="127">
        <f t="shared" si="188"/>
        <v>250000</v>
      </c>
      <c r="G669" s="127">
        <f t="shared" si="188"/>
        <v>250000</v>
      </c>
      <c r="H669" s="58"/>
      <c r="I669" s="58"/>
      <c r="J669" s="58"/>
      <c r="K669" s="58"/>
      <c r="L669" s="58"/>
    </row>
    <row r="670" spans="1:12" s="1" customFormat="1" ht="51" customHeight="1">
      <c r="A670" s="58"/>
      <c r="B670" s="118"/>
      <c r="C670" s="119"/>
      <c r="D670" s="120"/>
      <c r="E670" s="37" t="s">
        <v>56</v>
      </c>
      <c r="F670" s="127">
        <f t="shared" si="188"/>
        <v>0</v>
      </c>
      <c r="G670" s="127">
        <f t="shared" si="188"/>
        <v>0</v>
      </c>
      <c r="H670" s="58"/>
      <c r="I670" s="58"/>
      <c r="J670" s="58"/>
      <c r="K670" s="58"/>
      <c r="L670" s="58"/>
    </row>
    <row r="671" spans="1:12" s="1" customFormat="1" ht="54" customHeight="1">
      <c r="A671" s="62"/>
      <c r="B671" s="121"/>
      <c r="C671" s="122"/>
      <c r="D671" s="123"/>
      <c r="E671" s="37" t="s">
        <v>45</v>
      </c>
      <c r="F671" s="127">
        <f t="shared" si="188"/>
        <v>0</v>
      </c>
      <c r="G671" s="127">
        <f t="shared" si="188"/>
        <v>0</v>
      </c>
      <c r="H671" s="62"/>
      <c r="I671" s="62"/>
      <c r="J671" s="62"/>
      <c r="K671" s="62"/>
      <c r="L671" s="62"/>
    </row>
    <row r="672" spans="1:12" s="1" customFormat="1" ht="36" customHeight="1">
      <c r="A672" s="54" t="s">
        <v>74</v>
      </c>
      <c r="B672" s="53" t="s">
        <v>384</v>
      </c>
      <c r="C672" s="55" t="s">
        <v>133</v>
      </c>
      <c r="D672" s="55" t="s">
        <v>448</v>
      </c>
      <c r="E672" s="37" t="s">
        <v>58</v>
      </c>
      <c r="F672" s="127">
        <f t="shared" si="188"/>
        <v>250000</v>
      </c>
      <c r="G672" s="127">
        <f t="shared" si="188"/>
        <v>250000</v>
      </c>
      <c r="H672" s="54" t="s">
        <v>133</v>
      </c>
      <c r="I672" s="54" t="s">
        <v>133</v>
      </c>
      <c r="J672" s="54" t="s">
        <v>133</v>
      </c>
      <c r="K672" s="54" t="s">
        <v>133</v>
      </c>
      <c r="L672" s="54" t="s">
        <v>133</v>
      </c>
    </row>
    <row r="673" spans="1:12" s="1" customFormat="1" ht="67.5" customHeight="1">
      <c r="A673" s="58"/>
      <c r="B673" s="57"/>
      <c r="C673" s="59"/>
      <c r="D673" s="59"/>
      <c r="E673" s="37" t="s">
        <v>59</v>
      </c>
      <c r="F673" s="127">
        <f t="shared" si="188"/>
        <v>250000</v>
      </c>
      <c r="G673" s="127">
        <f t="shared" si="188"/>
        <v>250000</v>
      </c>
      <c r="H673" s="58"/>
      <c r="I673" s="58"/>
      <c r="J673" s="58"/>
      <c r="K673" s="58"/>
      <c r="L673" s="58"/>
    </row>
    <row r="674" spans="1:12" s="1" customFormat="1" ht="52.5" customHeight="1">
      <c r="A674" s="58"/>
      <c r="B674" s="57"/>
      <c r="C674" s="59"/>
      <c r="D674" s="59"/>
      <c r="E674" s="37" t="s">
        <v>56</v>
      </c>
      <c r="F674" s="127">
        <f t="shared" si="188"/>
        <v>0</v>
      </c>
      <c r="G674" s="127">
        <f t="shared" si="188"/>
        <v>0</v>
      </c>
      <c r="H674" s="58"/>
      <c r="I674" s="58"/>
      <c r="J674" s="58"/>
      <c r="K674" s="58"/>
      <c r="L674" s="58"/>
    </row>
    <row r="675" spans="1:12" s="1" customFormat="1" ht="55.5" customHeight="1">
      <c r="A675" s="62"/>
      <c r="B675" s="61"/>
      <c r="C675" s="63"/>
      <c r="D675" s="63"/>
      <c r="E675" s="37" t="s">
        <v>45</v>
      </c>
      <c r="F675" s="127">
        <f t="shared" si="188"/>
        <v>0</v>
      </c>
      <c r="G675" s="127">
        <f t="shared" si="188"/>
        <v>0</v>
      </c>
      <c r="H675" s="62"/>
      <c r="I675" s="62"/>
      <c r="J675" s="62"/>
      <c r="K675" s="62"/>
      <c r="L675" s="62"/>
    </row>
    <row r="676" spans="1:12" s="1" customFormat="1" ht="36" customHeight="1">
      <c r="A676" s="47" t="s">
        <v>75</v>
      </c>
      <c r="B676" s="53" t="s">
        <v>385</v>
      </c>
      <c r="C676" s="55">
        <v>502</v>
      </c>
      <c r="D676" s="55" t="s">
        <v>449</v>
      </c>
      <c r="E676" s="37" t="s">
        <v>58</v>
      </c>
      <c r="F676" s="127">
        <f t="shared" ref="F676:G676" si="189">SUM(F677:F679)</f>
        <v>250000</v>
      </c>
      <c r="G676" s="127">
        <f t="shared" si="189"/>
        <v>250000</v>
      </c>
      <c r="H676" s="54" t="s">
        <v>386</v>
      </c>
      <c r="I676" s="54" t="s">
        <v>118</v>
      </c>
      <c r="J676" s="54" t="s">
        <v>174</v>
      </c>
      <c r="K676" s="54">
        <v>12</v>
      </c>
      <c r="L676" s="54">
        <v>12</v>
      </c>
    </row>
    <row r="677" spans="1:12" s="1" customFormat="1" ht="64.5" customHeight="1">
      <c r="A677" s="47"/>
      <c r="B677" s="57"/>
      <c r="C677" s="59"/>
      <c r="D677" s="59"/>
      <c r="E677" s="37" t="s">
        <v>59</v>
      </c>
      <c r="F677" s="127">
        <v>250000</v>
      </c>
      <c r="G677" s="127">
        <v>250000</v>
      </c>
      <c r="H677" s="58"/>
      <c r="I677" s="58"/>
      <c r="J677" s="58"/>
      <c r="K677" s="58"/>
      <c r="L677" s="58"/>
    </row>
    <row r="678" spans="1:12" s="1" customFormat="1" ht="51" customHeight="1">
      <c r="A678" s="47"/>
      <c r="B678" s="57"/>
      <c r="C678" s="59"/>
      <c r="D678" s="59"/>
      <c r="E678" s="37" t="s">
        <v>56</v>
      </c>
      <c r="F678" s="127">
        <v>0</v>
      </c>
      <c r="G678" s="127">
        <v>0</v>
      </c>
      <c r="H678" s="58"/>
      <c r="I678" s="58"/>
      <c r="J678" s="58"/>
      <c r="K678" s="58"/>
      <c r="L678" s="58"/>
    </row>
    <row r="679" spans="1:12" s="1" customFormat="1" ht="51" customHeight="1">
      <c r="A679" s="47"/>
      <c r="B679" s="61"/>
      <c r="C679" s="63"/>
      <c r="D679" s="63"/>
      <c r="E679" s="37" t="s">
        <v>45</v>
      </c>
      <c r="F679" s="127">
        <v>0</v>
      </c>
      <c r="G679" s="127">
        <v>0</v>
      </c>
      <c r="H679" s="62"/>
      <c r="I679" s="62"/>
      <c r="J679" s="62"/>
      <c r="K679" s="62"/>
      <c r="L679" s="62"/>
    </row>
    <row r="680" spans="1:12" s="1" customFormat="1" ht="33.75" customHeight="1">
      <c r="A680" s="47" t="s">
        <v>105</v>
      </c>
      <c r="B680" s="115" t="s">
        <v>387</v>
      </c>
      <c r="C680" s="116"/>
      <c r="D680" s="117"/>
      <c r="E680" s="37" t="s">
        <v>58</v>
      </c>
      <c r="F680" s="127">
        <f t="shared" ref="F680:G687" si="190">F684</f>
        <v>0</v>
      </c>
      <c r="G680" s="127">
        <f t="shared" si="190"/>
        <v>0</v>
      </c>
      <c r="H680" s="54" t="s">
        <v>133</v>
      </c>
      <c r="I680" s="54" t="s">
        <v>133</v>
      </c>
      <c r="J680" s="54" t="s">
        <v>133</v>
      </c>
      <c r="K680" s="54" t="s">
        <v>133</v>
      </c>
      <c r="L680" s="54" t="s">
        <v>133</v>
      </c>
    </row>
    <row r="681" spans="1:12" s="1" customFormat="1" ht="64.5" customHeight="1">
      <c r="A681" s="47"/>
      <c r="B681" s="118"/>
      <c r="C681" s="119"/>
      <c r="D681" s="120"/>
      <c r="E681" s="37" t="s">
        <v>59</v>
      </c>
      <c r="F681" s="127">
        <f t="shared" si="190"/>
        <v>0</v>
      </c>
      <c r="G681" s="127">
        <f t="shared" si="190"/>
        <v>0</v>
      </c>
      <c r="H681" s="58"/>
      <c r="I681" s="58"/>
      <c r="J681" s="58"/>
      <c r="K681" s="58"/>
      <c r="L681" s="58"/>
    </row>
    <row r="682" spans="1:12" s="1" customFormat="1" ht="51" customHeight="1">
      <c r="A682" s="47"/>
      <c r="B682" s="118"/>
      <c r="C682" s="119"/>
      <c r="D682" s="120"/>
      <c r="E682" s="37" t="s">
        <v>56</v>
      </c>
      <c r="F682" s="127">
        <f t="shared" si="190"/>
        <v>0</v>
      </c>
      <c r="G682" s="127">
        <f t="shared" si="190"/>
        <v>0</v>
      </c>
      <c r="H682" s="58"/>
      <c r="I682" s="58"/>
      <c r="J682" s="58"/>
      <c r="K682" s="58"/>
      <c r="L682" s="58"/>
    </row>
    <row r="683" spans="1:12" s="1" customFormat="1" ht="51" customHeight="1">
      <c r="A683" s="47"/>
      <c r="B683" s="121"/>
      <c r="C683" s="122"/>
      <c r="D683" s="123"/>
      <c r="E683" s="37" t="s">
        <v>45</v>
      </c>
      <c r="F683" s="127">
        <f t="shared" si="190"/>
        <v>0</v>
      </c>
      <c r="G683" s="127">
        <f t="shared" si="190"/>
        <v>0</v>
      </c>
      <c r="H683" s="62"/>
      <c r="I683" s="62"/>
      <c r="J683" s="62"/>
      <c r="K683" s="62"/>
      <c r="L683" s="62"/>
    </row>
    <row r="684" spans="1:12" s="1" customFormat="1" ht="33.75" customHeight="1">
      <c r="A684" s="47" t="s">
        <v>76</v>
      </c>
      <c r="B684" s="49" t="s">
        <v>388</v>
      </c>
      <c r="C684" s="39" t="s">
        <v>133</v>
      </c>
      <c r="D684" s="39" t="s">
        <v>133</v>
      </c>
      <c r="E684" s="37" t="s">
        <v>58</v>
      </c>
      <c r="F684" s="127">
        <f t="shared" si="190"/>
        <v>0</v>
      </c>
      <c r="G684" s="127">
        <f t="shared" si="190"/>
        <v>0</v>
      </c>
      <c r="H684" s="54" t="s">
        <v>133</v>
      </c>
      <c r="I684" s="54" t="s">
        <v>133</v>
      </c>
      <c r="J684" s="54" t="s">
        <v>133</v>
      </c>
      <c r="K684" s="54" t="s">
        <v>133</v>
      </c>
      <c r="L684" s="54" t="s">
        <v>133</v>
      </c>
    </row>
    <row r="685" spans="1:12" s="1" customFormat="1" ht="67.5" customHeight="1">
      <c r="A685" s="47"/>
      <c r="B685" s="49"/>
      <c r="C685" s="39"/>
      <c r="D685" s="39"/>
      <c r="E685" s="37" t="s">
        <v>59</v>
      </c>
      <c r="F685" s="127">
        <f t="shared" si="190"/>
        <v>0</v>
      </c>
      <c r="G685" s="127">
        <f t="shared" si="190"/>
        <v>0</v>
      </c>
      <c r="H685" s="58"/>
      <c r="I685" s="58"/>
      <c r="J685" s="58"/>
      <c r="K685" s="58"/>
      <c r="L685" s="58"/>
    </row>
    <row r="686" spans="1:12" s="1" customFormat="1" ht="51" customHeight="1">
      <c r="A686" s="47"/>
      <c r="B686" s="49"/>
      <c r="C686" s="39"/>
      <c r="D686" s="39"/>
      <c r="E686" s="37" t="s">
        <v>56</v>
      </c>
      <c r="F686" s="127">
        <f t="shared" si="190"/>
        <v>0</v>
      </c>
      <c r="G686" s="127">
        <f t="shared" si="190"/>
        <v>0</v>
      </c>
      <c r="H686" s="58"/>
      <c r="I686" s="58"/>
      <c r="J686" s="58"/>
      <c r="K686" s="58"/>
      <c r="L686" s="58"/>
    </row>
    <row r="687" spans="1:12" s="1" customFormat="1" ht="51" customHeight="1">
      <c r="A687" s="47"/>
      <c r="B687" s="49"/>
      <c r="C687" s="39"/>
      <c r="D687" s="39"/>
      <c r="E687" s="37" t="s">
        <v>45</v>
      </c>
      <c r="F687" s="127">
        <f t="shared" si="190"/>
        <v>0</v>
      </c>
      <c r="G687" s="127">
        <f t="shared" si="190"/>
        <v>0</v>
      </c>
      <c r="H687" s="62"/>
      <c r="I687" s="62"/>
      <c r="J687" s="62"/>
      <c r="K687" s="62"/>
      <c r="L687" s="62"/>
    </row>
    <row r="688" spans="1:12" s="1" customFormat="1" ht="61.5" customHeight="1">
      <c r="A688" s="47" t="s">
        <v>77</v>
      </c>
      <c r="B688" s="49" t="s">
        <v>389</v>
      </c>
      <c r="C688" s="39" t="s">
        <v>133</v>
      </c>
      <c r="D688" s="39" t="s">
        <v>133</v>
      </c>
      <c r="E688" s="37" t="s">
        <v>58</v>
      </c>
      <c r="F688" s="127">
        <f t="shared" ref="F688:G688" si="191">SUM(F689:F691)</f>
        <v>0</v>
      </c>
      <c r="G688" s="127">
        <f t="shared" si="191"/>
        <v>0</v>
      </c>
      <c r="H688" s="47" t="s">
        <v>390</v>
      </c>
      <c r="I688" s="47" t="s">
        <v>118</v>
      </c>
      <c r="J688" s="47" t="s">
        <v>174</v>
      </c>
      <c r="K688" s="47">
        <v>0</v>
      </c>
      <c r="L688" s="47">
        <v>0</v>
      </c>
    </row>
    <row r="689" spans="1:12" s="1" customFormat="1" ht="100.5" customHeight="1">
      <c r="A689" s="47"/>
      <c r="B689" s="49"/>
      <c r="C689" s="39"/>
      <c r="D689" s="39"/>
      <c r="E689" s="37" t="s">
        <v>59</v>
      </c>
      <c r="F689" s="127">
        <v>0</v>
      </c>
      <c r="G689" s="127">
        <v>0</v>
      </c>
      <c r="H689" s="47"/>
      <c r="I689" s="47"/>
      <c r="J689" s="47"/>
      <c r="K689" s="47"/>
      <c r="L689" s="47"/>
    </row>
    <row r="690" spans="1:12" s="1" customFormat="1" ht="87" customHeight="1">
      <c r="A690" s="47"/>
      <c r="B690" s="49"/>
      <c r="C690" s="39"/>
      <c r="D690" s="39"/>
      <c r="E690" s="37" t="s">
        <v>56</v>
      </c>
      <c r="F690" s="127">
        <v>0</v>
      </c>
      <c r="G690" s="127">
        <v>0</v>
      </c>
      <c r="H690" s="47"/>
      <c r="I690" s="47"/>
      <c r="J690" s="47"/>
      <c r="K690" s="47"/>
      <c r="L690" s="47"/>
    </row>
    <row r="691" spans="1:12" s="1" customFormat="1" ht="93.75" customHeight="1">
      <c r="A691" s="47"/>
      <c r="B691" s="49"/>
      <c r="C691" s="39"/>
      <c r="D691" s="39"/>
      <c r="E691" s="37" t="s">
        <v>45</v>
      </c>
      <c r="F691" s="127">
        <v>0</v>
      </c>
      <c r="G691" s="127">
        <v>0</v>
      </c>
      <c r="H691" s="47"/>
      <c r="I691" s="47"/>
      <c r="J691" s="47"/>
      <c r="K691" s="47"/>
      <c r="L691" s="47"/>
    </row>
    <row r="692" spans="1:12" s="1" customFormat="1" ht="35.25" customHeight="1">
      <c r="A692" s="47" t="s">
        <v>138</v>
      </c>
      <c r="B692" s="115" t="s">
        <v>391</v>
      </c>
      <c r="C692" s="116"/>
      <c r="D692" s="117"/>
      <c r="E692" s="37" t="s">
        <v>58</v>
      </c>
      <c r="F692" s="127">
        <f t="shared" ref="F692:G699" si="192">F696</f>
        <v>0</v>
      </c>
      <c r="G692" s="127">
        <f t="shared" si="192"/>
        <v>0</v>
      </c>
      <c r="H692" s="54" t="s">
        <v>133</v>
      </c>
      <c r="I692" s="54" t="s">
        <v>133</v>
      </c>
      <c r="J692" s="54" t="s">
        <v>133</v>
      </c>
      <c r="K692" s="54" t="s">
        <v>133</v>
      </c>
      <c r="L692" s="54" t="s">
        <v>133</v>
      </c>
    </row>
    <row r="693" spans="1:12" s="1" customFormat="1" ht="66" customHeight="1">
      <c r="A693" s="47"/>
      <c r="B693" s="118"/>
      <c r="C693" s="119"/>
      <c r="D693" s="120"/>
      <c r="E693" s="37" t="s">
        <v>59</v>
      </c>
      <c r="F693" s="127">
        <f t="shared" si="192"/>
        <v>0</v>
      </c>
      <c r="G693" s="127">
        <f t="shared" si="192"/>
        <v>0</v>
      </c>
      <c r="H693" s="58"/>
      <c r="I693" s="58"/>
      <c r="J693" s="58"/>
      <c r="K693" s="58"/>
      <c r="L693" s="58"/>
    </row>
    <row r="694" spans="1:12" s="1" customFormat="1" ht="53.25" customHeight="1">
      <c r="A694" s="47"/>
      <c r="B694" s="118"/>
      <c r="C694" s="119"/>
      <c r="D694" s="120"/>
      <c r="E694" s="37" t="s">
        <v>56</v>
      </c>
      <c r="F694" s="127">
        <f t="shared" si="192"/>
        <v>0</v>
      </c>
      <c r="G694" s="127">
        <f t="shared" si="192"/>
        <v>0</v>
      </c>
      <c r="H694" s="58"/>
      <c r="I694" s="58"/>
      <c r="J694" s="58"/>
      <c r="K694" s="58"/>
      <c r="L694" s="58"/>
    </row>
    <row r="695" spans="1:12" s="1" customFormat="1" ht="53.25" customHeight="1">
      <c r="A695" s="47"/>
      <c r="B695" s="121"/>
      <c r="C695" s="122"/>
      <c r="D695" s="123"/>
      <c r="E695" s="37" t="s">
        <v>45</v>
      </c>
      <c r="F695" s="127">
        <f t="shared" si="192"/>
        <v>0</v>
      </c>
      <c r="G695" s="127">
        <f t="shared" si="192"/>
        <v>0</v>
      </c>
      <c r="H695" s="62"/>
      <c r="I695" s="62"/>
      <c r="J695" s="62"/>
      <c r="K695" s="62"/>
      <c r="L695" s="62"/>
    </row>
    <row r="696" spans="1:12" s="1" customFormat="1" ht="32.25" customHeight="1">
      <c r="A696" s="47" t="s">
        <v>78</v>
      </c>
      <c r="B696" s="49" t="s">
        <v>392</v>
      </c>
      <c r="C696" s="39" t="s">
        <v>133</v>
      </c>
      <c r="D696" s="39" t="s">
        <v>133</v>
      </c>
      <c r="E696" s="37" t="s">
        <v>58</v>
      </c>
      <c r="F696" s="127">
        <f t="shared" si="192"/>
        <v>0</v>
      </c>
      <c r="G696" s="127">
        <f t="shared" si="192"/>
        <v>0</v>
      </c>
      <c r="H696" s="54" t="s">
        <v>133</v>
      </c>
      <c r="I696" s="54" t="s">
        <v>133</v>
      </c>
      <c r="J696" s="54" t="s">
        <v>133</v>
      </c>
      <c r="K696" s="54" t="s">
        <v>133</v>
      </c>
      <c r="L696" s="54" t="s">
        <v>133</v>
      </c>
    </row>
    <row r="697" spans="1:12" s="1" customFormat="1" ht="69" customHeight="1">
      <c r="A697" s="47"/>
      <c r="B697" s="49"/>
      <c r="C697" s="39"/>
      <c r="D697" s="39"/>
      <c r="E697" s="37" t="s">
        <v>59</v>
      </c>
      <c r="F697" s="127">
        <f t="shared" si="192"/>
        <v>0</v>
      </c>
      <c r="G697" s="127">
        <f t="shared" si="192"/>
        <v>0</v>
      </c>
      <c r="H697" s="58"/>
      <c r="I697" s="58"/>
      <c r="J697" s="58"/>
      <c r="K697" s="58"/>
      <c r="L697" s="58"/>
    </row>
    <row r="698" spans="1:12" s="1" customFormat="1" ht="49.5" customHeight="1">
      <c r="A698" s="47"/>
      <c r="B698" s="49"/>
      <c r="C698" s="39"/>
      <c r="D698" s="39"/>
      <c r="E698" s="37" t="s">
        <v>56</v>
      </c>
      <c r="F698" s="127">
        <f t="shared" si="192"/>
        <v>0</v>
      </c>
      <c r="G698" s="127">
        <f t="shared" si="192"/>
        <v>0</v>
      </c>
      <c r="H698" s="58"/>
      <c r="I698" s="58"/>
      <c r="J698" s="58"/>
      <c r="K698" s="58"/>
      <c r="L698" s="58"/>
    </row>
    <row r="699" spans="1:12" s="1" customFormat="1" ht="51" customHeight="1">
      <c r="A699" s="47"/>
      <c r="B699" s="49"/>
      <c r="C699" s="39"/>
      <c r="D699" s="39"/>
      <c r="E699" s="37" t="s">
        <v>45</v>
      </c>
      <c r="F699" s="127">
        <f t="shared" si="192"/>
        <v>0</v>
      </c>
      <c r="G699" s="127">
        <f t="shared" si="192"/>
        <v>0</v>
      </c>
      <c r="H699" s="62"/>
      <c r="I699" s="62"/>
      <c r="J699" s="62"/>
      <c r="K699" s="62"/>
      <c r="L699" s="62"/>
    </row>
    <row r="700" spans="1:12" s="1" customFormat="1" ht="48.75" customHeight="1">
      <c r="A700" s="47" t="s">
        <v>79</v>
      </c>
      <c r="B700" s="49" t="s">
        <v>393</v>
      </c>
      <c r="C700" s="39" t="s">
        <v>133</v>
      </c>
      <c r="D700" s="39" t="s">
        <v>133</v>
      </c>
      <c r="E700" s="37" t="s">
        <v>58</v>
      </c>
      <c r="F700" s="127">
        <f t="shared" ref="F700:G700" si="193">SUM(F701:F703)</f>
        <v>0</v>
      </c>
      <c r="G700" s="127">
        <f t="shared" si="193"/>
        <v>0</v>
      </c>
      <c r="H700" s="54" t="s">
        <v>394</v>
      </c>
      <c r="I700" s="54" t="s">
        <v>118</v>
      </c>
      <c r="J700" s="54" t="s">
        <v>174</v>
      </c>
      <c r="K700" s="54">
        <v>0</v>
      </c>
      <c r="L700" s="54">
        <v>0</v>
      </c>
    </row>
    <row r="701" spans="1:12" s="1" customFormat="1" ht="79.5" customHeight="1">
      <c r="A701" s="47"/>
      <c r="B701" s="49"/>
      <c r="C701" s="39"/>
      <c r="D701" s="39"/>
      <c r="E701" s="37" t="s">
        <v>59</v>
      </c>
      <c r="F701" s="127">
        <v>0</v>
      </c>
      <c r="G701" s="127">
        <v>0</v>
      </c>
      <c r="H701" s="58"/>
      <c r="I701" s="58"/>
      <c r="J701" s="58"/>
      <c r="K701" s="58"/>
      <c r="L701" s="58"/>
    </row>
    <row r="702" spans="1:12" s="1" customFormat="1" ht="66" customHeight="1">
      <c r="A702" s="47"/>
      <c r="B702" s="49"/>
      <c r="C702" s="39"/>
      <c r="D702" s="39"/>
      <c r="E702" s="37" t="s">
        <v>56</v>
      </c>
      <c r="F702" s="127">
        <v>0</v>
      </c>
      <c r="G702" s="127">
        <v>0</v>
      </c>
      <c r="H702" s="58"/>
      <c r="I702" s="58"/>
      <c r="J702" s="58"/>
      <c r="K702" s="58"/>
      <c r="L702" s="58"/>
    </row>
    <row r="703" spans="1:12" s="1" customFormat="1" ht="69" customHeight="1">
      <c r="A703" s="47"/>
      <c r="B703" s="49"/>
      <c r="C703" s="39"/>
      <c r="D703" s="39"/>
      <c r="E703" s="37" t="s">
        <v>45</v>
      </c>
      <c r="F703" s="127">
        <v>0</v>
      </c>
      <c r="G703" s="127">
        <v>0</v>
      </c>
      <c r="H703" s="62"/>
      <c r="I703" s="62"/>
      <c r="J703" s="62"/>
      <c r="K703" s="62"/>
      <c r="L703" s="62"/>
    </row>
    <row r="704" spans="1:12" s="1" customFormat="1" ht="41.25" customHeight="1">
      <c r="A704" s="101" t="s">
        <v>395</v>
      </c>
      <c r="B704" s="48"/>
      <c r="C704" s="128" t="s">
        <v>133</v>
      </c>
      <c r="D704" s="128" t="s">
        <v>133</v>
      </c>
      <c r="E704" s="82" t="s">
        <v>58</v>
      </c>
      <c r="F704" s="129">
        <f t="shared" ref="F704:G707" si="194">F668+F680+F692</f>
        <v>250000</v>
      </c>
      <c r="G704" s="129">
        <f t="shared" si="194"/>
        <v>250000</v>
      </c>
      <c r="H704" s="130" t="s">
        <v>133</v>
      </c>
      <c r="I704" s="130" t="s">
        <v>133</v>
      </c>
      <c r="J704" s="130" t="s">
        <v>133</v>
      </c>
      <c r="K704" s="130" t="s">
        <v>133</v>
      </c>
      <c r="L704" s="130" t="s">
        <v>133</v>
      </c>
    </row>
    <row r="705" spans="1:12" s="1" customFormat="1" ht="70.5" customHeight="1">
      <c r="A705" s="48"/>
      <c r="B705" s="48"/>
      <c r="C705" s="131"/>
      <c r="D705" s="131"/>
      <c r="E705" s="82" t="s">
        <v>59</v>
      </c>
      <c r="F705" s="129">
        <f t="shared" si="194"/>
        <v>250000</v>
      </c>
      <c r="G705" s="129">
        <f t="shared" si="194"/>
        <v>250000</v>
      </c>
      <c r="H705" s="132"/>
      <c r="I705" s="132"/>
      <c r="J705" s="132"/>
      <c r="K705" s="132"/>
      <c r="L705" s="132"/>
    </row>
    <row r="706" spans="1:12" s="1" customFormat="1" ht="55.5" customHeight="1">
      <c r="A706" s="48"/>
      <c r="B706" s="48"/>
      <c r="C706" s="131"/>
      <c r="D706" s="131"/>
      <c r="E706" s="82" t="s">
        <v>56</v>
      </c>
      <c r="F706" s="129">
        <f t="shared" si="194"/>
        <v>0</v>
      </c>
      <c r="G706" s="129">
        <f t="shared" si="194"/>
        <v>0</v>
      </c>
      <c r="H706" s="132"/>
      <c r="I706" s="132"/>
      <c r="J706" s="132"/>
      <c r="K706" s="132"/>
      <c r="L706" s="132"/>
    </row>
    <row r="707" spans="1:12" s="1" customFormat="1" ht="51.75" customHeight="1">
      <c r="A707" s="48"/>
      <c r="B707" s="48"/>
      <c r="C707" s="133"/>
      <c r="D707" s="133"/>
      <c r="E707" s="82" t="s">
        <v>45</v>
      </c>
      <c r="F707" s="97">
        <f t="shared" si="194"/>
        <v>0</v>
      </c>
      <c r="G707" s="97">
        <f t="shared" si="194"/>
        <v>0</v>
      </c>
      <c r="H707" s="134"/>
      <c r="I707" s="134"/>
      <c r="J707" s="134"/>
      <c r="K707" s="134"/>
      <c r="L707" s="134"/>
    </row>
    <row r="708" spans="1:12" s="1" customFormat="1" ht="38.450000000000003" customHeight="1">
      <c r="A708" s="135" t="s">
        <v>50</v>
      </c>
      <c r="B708" s="135"/>
      <c r="C708" s="136" t="s">
        <v>133</v>
      </c>
      <c r="D708" s="136" t="s">
        <v>133</v>
      </c>
      <c r="E708" s="137" t="s">
        <v>58</v>
      </c>
      <c r="F708" s="138">
        <f t="shared" ref="F708:G710" si="195">F218+F341+F413+F485+F545+F662+F704</f>
        <v>462646097.87999988</v>
      </c>
      <c r="G708" s="138">
        <f t="shared" si="195"/>
        <v>461438357.38</v>
      </c>
      <c r="H708" s="136" t="s">
        <v>57</v>
      </c>
      <c r="I708" s="136" t="s">
        <v>57</v>
      </c>
      <c r="J708" s="136" t="s">
        <v>133</v>
      </c>
      <c r="K708" s="136" t="s">
        <v>133</v>
      </c>
      <c r="L708" s="136" t="s">
        <v>133</v>
      </c>
    </row>
    <row r="709" spans="1:12" s="1" customFormat="1" ht="85.9" customHeight="1">
      <c r="A709" s="135"/>
      <c r="B709" s="135"/>
      <c r="C709" s="136"/>
      <c r="D709" s="136"/>
      <c r="E709" s="137" t="s">
        <v>59</v>
      </c>
      <c r="F709" s="138">
        <f t="shared" si="195"/>
        <v>168986119.23000002</v>
      </c>
      <c r="G709" s="138">
        <f t="shared" si="195"/>
        <v>168416451.17000002</v>
      </c>
      <c r="H709" s="136"/>
      <c r="I709" s="136"/>
      <c r="J709" s="136"/>
      <c r="K709" s="136"/>
      <c r="L709" s="136"/>
    </row>
    <row r="710" spans="1:12" s="1" customFormat="1" ht="59.45" customHeight="1">
      <c r="A710" s="135"/>
      <c r="B710" s="135"/>
      <c r="C710" s="136"/>
      <c r="D710" s="136"/>
      <c r="E710" s="137" t="s">
        <v>56</v>
      </c>
      <c r="F710" s="138">
        <f t="shared" si="195"/>
        <v>272155476.63999999</v>
      </c>
      <c r="G710" s="138">
        <f t="shared" si="195"/>
        <v>271824616.99000001</v>
      </c>
      <c r="H710" s="136"/>
      <c r="I710" s="136"/>
      <c r="J710" s="136"/>
      <c r="K710" s="136"/>
      <c r="L710" s="136"/>
    </row>
    <row r="711" spans="1:12" s="1" customFormat="1" ht="49.5">
      <c r="A711" s="135"/>
      <c r="B711" s="135"/>
      <c r="C711" s="136"/>
      <c r="D711" s="136"/>
      <c r="E711" s="137" t="s">
        <v>45</v>
      </c>
      <c r="F711" s="138">
        <f>F221+F344+F488+F665+F707</f>
        <v>21504502.009999998</v>
      </c>
      <c r="G711" s="138">
        <f>G221+G344+G488+G665+G707</f>
        <v>21197289.219999999</v>
      </c>
      <c r="H711" s="136"/>
      <c r="I711" s="136"/>
      <c r="J711" s="136"/>
      <c r="K711" s="136"/>
      <c r="L711" s="136"/>
    </row>
    <row r="712" spans="1:12" s="1" customForma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s="1" customForma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s="1" customForma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s="1" customFormat="1" ht="18.75">
      <c r="A715" s="4"/>
      <c r="B715" s="27" t="s">
        <v>435</v>
      </c>
      <c r="C715" s="27"/>
      <c r="D715" s="27"/>
      <c r="E715" s="27"/>
      <c r="F715" s="8"/>
      <c r="G715" s="8"/>
      <c r="H715" s="139" t="s">
        <v>436</v>
      </c>
      <c r="I715" s="4"/>
      <c r="J715" s="4"/>
      <c r="K715" s="4"/>
      <c r="L715" s="4"/>
    </row>
    <row r="716" spans="1:12" s="1" customForma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s="1" customForma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s="1" customForma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s="1" customFormat="1" ht="18.75">
      <c r="A719" s="4"/>
      <c r="B719" s="27" t="s">
        <v>437</v>
      </c>
      <c r="C719" s="27"/>
      <c r="D719" s="27"/>
      <c r="E719" s="27"/>
      <c r="F719" s="9"/>
      <c r="G719" s="9"/>
      <c r="H719" s="139" t="s">
        <v>438</v>
      </c>
      <c r="I719" s="4"/>
      <c r="J719" s="4"/>
      <c r="K719" s="4"/>
      <c r="L719" s="4"/>
    </row>
    <row r="720" spans="1:12" s="1" customForma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s="1" customForma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s="1" customForma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s="1" customForma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s="1" customForma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s="1" customForma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s="1" customForma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s="1" customForma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s="1" customForma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s="1" customForma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s="1" customForma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s="1" customForma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s="1" customForma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s="1" customForma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s="1" customForma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s="1" customForma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s="1" customForma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s="1" customForma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s="1" customForma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s="1" customForma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s="1" customForma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s="1" customForma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s="1" customForma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s="1" customForma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s="1" customForma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s="1" customForma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s="1" customForma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s="1" customForma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s="1" customForma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s="1" customForma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s="1" customForma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s="1" customForma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s="1" customForma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s="1" customForma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s="1" customForma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s="1" customForma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s="1" customForma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s="1" customForma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s="1" customForma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s="1" customForma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s="1" customForma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s="1" customForma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s="1" customForma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s="1" customForma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s="1" customForma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s="1" customForma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s="1" customForma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s="1" customForma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s="1" customForma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s="1" customForma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s="1" customForma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s="1" customForma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s="1" customForma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s="1" customForma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s="1" customForma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s="1" customForma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s="1" customForma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s="1" customForma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s="1" customForma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s="1" customForma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s="1" customForma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s="1" customForma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s="1" customForma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s="1" customForma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s="1" customForma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s="1" customForma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s="1" customForma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s="1" customForma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s="1" customForma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s="1" customForma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s="1" customForma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s="1" customForma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s="1" customForma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s="1" customForma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s="1" customForma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s="1" customForma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s="1" customForma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s="1" customForma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s="1" customForma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s="1" customForma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s="1" customForma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s="1" customForma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s="1" customForma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s="1" customForma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s="1" customForma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s="1" customForma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s="1" customForma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s="1" customForma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s="1" customForma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s="1" customForma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s="1" customForma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s="1" customForma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s="1" customForma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s="1" customForma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s="1" customForma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s="1" customForma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s="1" customForma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s="1" customForma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s="1" customForma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s="1" customForma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s="1" customForma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s="1" customForma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s="1" customForma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s="1" customForma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s="1" customForma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s="1" customForma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s="1" customForma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s="1" customForma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s="1" customForma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s="1" customForma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s="1" customForma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s="1" customForma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s="1" customForma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s="1" customForma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s="1" customForma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s="1" customForma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s="1" customForma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s="1" customForma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s="1" customForma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s="1" customForma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s="1" customForma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s="1" customForma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s="1" customForma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s="1" customForma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s="1" customForma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s="1" customForma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s="1" customForma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s="1" customForma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s="1" customForma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s="1" customForma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s="1" customForma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s="1" customForma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s="1" customForma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s="1" customForma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s="1" customForma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s="1" customForma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s="1" customForma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s="1" customForma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s="1" customForma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s="1" customForma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s="1" customForma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s="1" customForma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s="1" customForma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s="1" customForma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s="1" customForma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s="1" customForma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s="1" customForma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s="1" customForma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s="1" customForma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s="1" customForma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s="1" customForma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s="1" customForma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s="1" customForma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s="1" customForma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s="1" customForma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s="1" customForma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s="1" customForma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s="1" customForma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s="1" customForma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s="1" customForma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s="1" customForma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s="1" customForma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s="1" customForma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s="1" customForma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s="1" customForma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s="1" customForma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s="1" customForma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s="1" customForma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s="1" customForma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s="1" customForma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s="1" customForma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s="1" customForma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s="1" customForma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s="1" customForma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s="1" customForma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s="1" customForma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s="1" customForma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s="1" customForma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s="1" customForma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s="1" customForma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s="1" customForma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s="1" customForma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s="1" customForma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s="1" customForma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s="1" customForma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s="1" customForma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s="1" customForma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s="1" customForma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s="1" customForma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s="1" customForma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s="1" customForma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s="1" customForma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</row>
    <row r="912" spans="1:12" s="1" customForma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s="1" customForma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s="1" customForma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s="1" customForma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s="1" customForma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s="1" customForma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s="1" customForma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s="1" customForma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s="1" customForma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s="1" customForma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s="1" customForma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s="1" customForma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s="1" customForma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s="1" customForma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s="1" customForma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s="1" customForma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s="1" customForma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s="1" customForma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s="1" customForma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s="1" customForma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s="1" customForma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s="1" customForma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s="1" customForma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s="1" customForma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s="1" customForma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s="1" customForma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s="1" customForma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s="1" customForma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s="1" customForma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s="1" customForma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s="1" customForma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s="1" customForma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s="1" customForma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s="1" customForma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s="1" customForma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s="1" customForma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s="1" customForma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s="1" customForma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s="1" customForma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s="1" customForma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s="1" customForma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s="1" customForma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s="1" customForma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s="1" customForma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s="1" customForma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s="1" customForma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s="1" customForma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s="1" customForma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s="1" customForma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s="1" customForma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s="1" customForma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s="1" customForma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s="1" customForma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s="1" customForma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s="1" customForma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s="1" customForma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s="1" customForma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s="1" customForma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s="1" customForma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s="1" customForma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s="1" customForma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s="1" customForma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s="1" customForma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s="1" customForma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s="1" customForma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s="1" customForma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s="1" customForma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s="1" customForma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s="1" customForma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s="1" customForma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s="1" customForma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s="1" customForma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s="1" customForma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s="1" customForma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s="1" customForma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s="1" customForma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s="1" customForma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s="1" customForma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s="1" customForma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s="1" customForma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s="1" customForma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s="1" customForma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s="1" customForma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s="1" customForma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s="1" customForma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s="1" customForma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s="1" customForma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s="1" customForma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s="1" customForma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s="1" customForma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s="1" customForma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s="1" customForma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s="1" customForma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</sheetData>
  <mergeCells count="1679">
    <mergeCell ref="H227:H229"/>
    <mergeCell ref="H265:H268"/>
    <mergeCell ref="A233:A235"/>
    <mergeCell ref="B250:B253"/>
    <mergeCell ref="C250:C253"/>
    <mergeCell ref="B236:B238"/>
    <mergeCell ref="I300:I303"/>
    <mergeCell ref="B279:B282"/>
    <mergeCell ref="I297:I299"/>
    <mergeCell ref="I236:I238"/>
    <mergeCell ref="H239:H241"/>
    <mergeCell ref="I239:I241"/>
    <mergeCell ref="I276:I278"/>
    <mergeCell ref="C254:C256"/>
    <mergeCell ref="H300:H303"/>
    <mergeCell ref="H297:H299"/>
    <mergeCell ref="A254:A256"/>
    <mergeCell ref="A246:A249"/>
    <mergeCell ref="B239:B241"/>
    <mergeCell ref="I242:I245"/>
    <mergeCell ref="C197:C199"/>
    <mergeCell ref="I233:I235"/>
    <mergeCell ref="J224:J226"/>
    <mergeCell ref="I230:I232"/>
    <mergeCell ref="J236:J238"/>
    <mergeCell ref="A179:A181"/>
    <mergeCell ref="A200:A202"/>
    <mergeCell ref="A173:A175"/>
    <mergeCell ref="D185:D187"/>
    <mergeCell ref="C239:C241"/>
    <mergeCell ref="A185:A187"/>
    <mergeCell ref="A182:A184"/>
    <mergeCell ref="B182:B184"/>
    <mergeCell ref="I291:I293"/>
    <mergeCell ref="A297:A299"/>
    <mergeCell ref="D261:D264"/>
    <mergeCell ref="C276:C278"/>
    <mergeCell ref="D276:D278"/>
    <mergeCell ref="C265:C268"/>
    <mergeCell ref="D269:D271"/>
    <mergeCell ref="D265:D268"/>
    <mergeCell ref="H242:H245"/>
    <mergeCell ref="C279:C282"/>
    <mergeCell ref="H182:H184"/>
    <mergeCell ref="B191:B193"/>
    <mergeCell ref="H254:H256"/>
    <mergeCell ref="H250:H253"/>
    <mergeCell ref="H276:H278"/>
    <mergeCell ref="D250:D253"/>
    <mergeCell ref="C272:C275"/>
    <mergeCell ref="B276:B278"/>
    <mergeCell ref="C261:C264"/>
    <mergeCell ref="J164:J169"/>
    <mergeCell ref="A170:A172"/>
    <mergeCell ref="B170:B172"/>
    <mergeCell ref="H170:H172"/>
    <mergeCell ref="C209:C211"/>
    <mergeCell ref="D209:D211"/>
    <mergeCell ref="C170:C172"/>
    <mergeCell ref="D170:D172"/>
    <mergeCell ref="H188:H190"/>
    <mergeCell ref="J227:J229"/>
    <mergeCell ref="L209:L211"/>
    <mergeCell ref="K203:K205"/>
    <mergeCell ref="K236:K238"/>
    <mergeCell ref="L197:L199"/>
    <mergeCell ref="L182:L184"/>
    <mergeCell ref="L179:L181"/>
    <mergeCell ref="B188:B190"/>
    <mergeCell ref="I218:I221"/>
    <mergeCell ref="I191:I193"/>
    <mergeCell ref="J203:J205"/>
    <mergeCell ref="J218:J221"/>
    <mergeCell ref="J212:J214"/>
    <mergeCell ref="D203:D205"/>
    <mergeCell ref="D197:D199"/>
    <mergeCell ref="D200:D202"/>
    <mergeCell ref="B194:D196"/>
    <mergeCell ref="I212:I214"/>
    <mergeCell ref="H212:H214"/>
    <mergeCell ref="I203:I205"/>
    <mergeCell ref="I209:I211"/>
    <mergeCell ref="H209:H211"/>
    <mergeCell ref="B209:B211"/>
    <mergeCell ref="A215:A217"/>
    <mergeCell ref="D218:D221"/>
    <mergeCell ref="B164:B166"/>
    <mergeCell ref="C164:C166"/>
    <mergeCell ref="D164:D166"/>
    <mergeCell ref="B200:B202"/>
    <mergeCell ref="H191:H193"/>
    <mergeCell ref="I200:I202"/>
    <mergeCell ref="C200:C202"/>
    <mergeCell ref="B197:B199"/>
    <mergeCell ref="H203:H205"/>
    <mergeCell ref="I206:I208"/>
    <mergeCell ref="J194:J196"/>
    <mergeCell ref="H206:H208"/>
    <mergeCell ref="A188:A190"/>
    <mergeCell ref="A197:A199"/>
    <mergeCell ref="B206:D208"/>
    <mergeCell ref="D215:D217"/>
    <mergeCell ref="A212:A214"/>
    <mergeCell ref="C212:C214"/>
    <mergeCell ref="C188:C190"/>
    <mergeCell ref="J215:J217"/>
    <mergeCell ref="H173:H175"/>
    <mergeCell ref="A176:A178"/>
    <mergeCell ref="B176:B178"/>
    <mergeCell ref="C176:C178"/>
    <mergeCell ref="D176:D178"/>
    <mergeCell ref="A209:A211"/>
    <mergeCell ref="A206:A208"/>
    <mergeCell ref="C167:C169"/>
    <mergeCell ref="A203:A205"/>
    <mergeCell ref="D212:D214"/>
    <mergeCell ref="L437:L439"/>
    <mergeCell ref="H491:H493"/>
    <mergeCell ref="I452:I454"/>
    <mergeCell ref="H469:H472"/>
    <mergeCell ref="A223:L223"/>
    <mergeCell ref="B224:D226"/>
    <mergeCell ref="B242:D245"/>
    <mergeCell ref="D254:D256"/>
    <mergeCell ref="A272:A275"/>
    <mergeCell ref="A265:A268"/>
    <mergeCell ref="A261:A264"/>
    <mergeCell ref="A250:A253"/>
    <mergeCell ref="H200:H202"/>
    <mergeCell ref="B269:B271"/>
    <mergeCell ref="B246:B249"/>
    <mergeCell ref="B233:B235"/>
    <mergeCell ref="B227:B229"/>
    <mergeCell ref="I224:I226"/>
    <mergeCell ref="C230:C232"/>
    <mergeCell ref="D230:D232"/>
    <mergeCell ref="B254:B256"/>
    <mergeCell ref="D246:D249"/>
    <mergeCell ref="A218:B221"/>
    <mergeCell ref="C215:C217"/>
    <mergeCell ref="A224:A226"/>
    <mergeCell ref="B265:B268"/>
    <mergeCell ref="B261:B264"/>
    <mergeCell ref="C269:C271"/>
    <mergeCell ref="I257:I260"/>
    <mergeCell ref="H269:H271"/>
    <mergeCell ref="D272:D275"/>
    <mergeCell ref="I269:I271"/>
    <mergeCell ref="D562:D565"/>
    <mergeCell ref="L558:L565"/>
    <mergeCell ref="K518:K520"/>
    <mergeCell ref="K539:K541"/>
    <mergeCell ref="K545:K547"/>
    <mergeCell ref="H542:H544"/>
    <mergeCell ref="C539:C541"/>
    <mergeCell ref="J558:J565"/>
    <mergeCell ref="L515:L517"/>
    <mergeCell ref="D530:D532"/>
    <mergeCell ref="H503:H505"/>
    <mergeCell ref="J506:J508"/>
    <mergeCell ref="H521:H523"/>
    <mergeCell ref="I473:I478"/>
    <mergeCell ref="J482:J484"/>
    <mergeCell ref="D539:D541"/>
    <mergeCell ref="D533:D535"/>
    <mergeCell ref="D476:D478"/>
    <mergeCell ref="J521:J523"/>
    <mergeCell ref="I503:I505"/>
    <mergeCell ref="H482:H484"/>
    <mergeCell ref="B476:B478"/>
    <mergeCell ref="H461:H464"/>
    <mergeCell ref="C482:C484"/>
    <mergeCell ref="H509:H511"/>
    <mergeCell ref="J509:J511"/>
    <mergeCell ref="K469:K472"/>
    <mergeCell ref="D518:D520"/>
    <mergeCell ref="H494:H496"/>
    <mergeCell ref="H497:H499"/>
    <mergeCell ref="J440:J442"/>
    <mergeCell ref="I500:I502"/>
    <mergeCell ref="K461:K464"/>
    <mergeCell ref="H215:H217"/>
    <mergeCell ref="B257:D260"/>
    <mergeCell ref="B272:B275"/>
    <mergeCell ref="C554:C557"/>
    <mergeCell ref="D554:D557"/>
    <mergeCell ref="B440:B442"/>
    <mergeCell ref="D233:D235"/>
    <mergeCell ref="H218:H221"/>
    <mergeCell ref="D239:D241"/>
    <mergeCell ref="A222:L222"/>
    <mergeCell ref="B304:D307"/>
    <mergeCell ref="A227:A229"/>
    <mergeCell ref="D227:D229"/>
    <mergeCell ref="B230:B232"/>
    <mergeCell ref="A230:A232"/>
    <mergeCell ref="H233:H235"/>
    <mergeCell ref="A242:A245"/>
    <mergeCell ref="C236:C238"/>
    <mergeCell ref="D236:D238"/>
    <mergeCell ref="H236:H238"/>
    <mergeCell ref="H485:H488"/>
    <mergeCell ref="I491:I493"/>
    <mergeCell ref="H512:H514"/>
    <mergeCell ref="L536:L538"/>
    <mergeCell ref="I527:I529"/>
    <mergeCell ref="K533:K535"/>
    <mergeCell ref="I536:I538"/>
    <mergeCell ref="J536:J538"/>
    <mergeCell ref="L524:L526"/>
    <mergeCell ref="L482:L484"/>
    <mergeCell ref="L512:L514"/>
    <mergeCell ref="B530:B532"/>
    <mergeCell ref="B527:D529"/>
    <mergeCell ref="I524:I526"/>
    <mergeCell ref="I521:I523"/>
    <mergeCell ref="B533:B535"/>
    <mergeCell ref="C533:C535"/>
    <mergeCell ref="I545:I547"/>
    <mergeCell ref="K536:K538"/>
    <mergeCell ref="K542:K544"/>
    <mergeCell ref="L550:L553"/>
    <mergeCell ref="C530:C532"/>
    <mergeCell ref="B539:B541"/>
    <mergeCell ref="D524:D526"/>
    <mergeCell ref="K524:K526"/>
    <mergeCell ref="H536:H538"/>
    <mergeCell ref="D469:D472"/>
    <mergeCell ref="J446:J448"/>
    <mergeCell ref="L506:L508"/>
    <mergeCell ref="L539:L541"/>
    <mergeCell ref="K506:K508"/>
    <mergeCell ref="L500:L502"/>
    <mergeCell ref="K473:K478"/>
    <mergeCell ref="L494:L496"/>
    <mergeCell ref="J494:J496"/>
    <mergeCell ref="B542:B544"/>
    <mergeCell ref="L530:L532"/>
    <mergeCell ref="H527:H529"/>
    <mergeCell ref="B461:D464"/>
    <mergeCell ref="I446:I448"/>
    <mergeCell ref="C446:C448"/>
    <mergeCell ref="H458:H460"/>
    <mergeCell ref="J485:J488"/>
    <mergeCell ref="J458:J460"/>
    <mergeCell ref="J479:J481"/>
    <mergeCell ref="K479:K481"/>
    <mergeCell ref="K500:K502"/>
    <mergeCell ref="J455:J457"/>
    <mergeCell ref="K509:K511"/>
    <mergeCell ref="L449:L451"/>
    <mergeCell ref="C479:C481"/>
    <mergeCell ref="D455:D457"/>
    <mergeCell ref="K413:K415"/>
    <mergeCell ref="C437:C439"/>
    <mergeCell ref="C515:C517"/>
    <mergeCell ref="B524:B526"/>
    <mergeCell ref="C524:C526"/>
    <mergeCell ref="C521:C523"/>
    <mergeCell ref="H524:H526"/>
    <mergeCell ref="I518:I520"/>
    <mergeCell ref="J518:J520"/>
    <mergeCell ref="J524:J526"/>
    <mergeCell ref="J422:J425"/>
    <mergeCell ref="J426:J429"/>
    <mergeCell ref="I465:I468"/>
    <mergeCell ref="J473:J478"/>
    <mergeCell ref="H465:H468"/>
    <mergeCell ref="L458:L460"/>
    <mergeCell ref="I455:I457"/>
    <mergeCell ref="L491:L493"/>
    <mergeCell ref="I422:I425"/>
    <mergeCell ref="L461:L464"/>
    <mergeCell ref="L485:L488"/>
    <mergeCell ref="L465:L468"/>
    <mergeCell ref="L469:L472"/>
    <mergeCell ref="K455:K457"/>
    <mergeCell ref="K482:K484"/>
    <mergeCell ref="L434:L436"/>
    <mergeCell ref="H437:H439"/>
    <mergeCell ref="H440:H442"/>
    <mergeCell ref="I461:I464"/>
    <mergeCell ref="K443:K445"/>
    <mergeCell ref="K446:K448"/>
    <mergeCell ref="K440:K442"/>
    <mergeCell ref="K437:K439"/>
    <mergeCell ref="K491:K493"/>
    <mergeCell ref="J418:J421"/>
    <mergeCell ref="A490:L490"/>
    <mergeCell ref="B491:D493"/>
    <mergeCell ref="I449:I451"/>
    <mergeCell ref="A489:L489"/>
    <mergeCell ref="H473:H478"/>
    <mergeCell ref="K449:K451"/>
    <mergeCell ref="J465:J468"/>
    <mergeCell ref="I407:I409"/>
    <mergeCell ref="J407:J409"/>
    <mergeCell ref="H443:H445"/>
    <mergeCell ref="A440:A442"/>
    <mergeCell ref="I469:I472"/>
    <mergeCell ref="I458:I460"/>
    <mergeCell ref="I479:I481"/>
    <mergeCell ref="L440:L442"/>
    <mergeCell ref="H455:H457"/>
    <mergeCell ref="H452:H454"/>
    <mergeCell ref="J469:J472"/>
    <mergeCell ref="J491:J493"/>
    <mergeCell ref="L455:L457"/>
    <mergeCell ref="L446:L448"/>
    <mergeCell ref="L443:L445"/>
    <mergeCell ref="K452:K454"/>
    <mergeCell ref="A443:A445"/>
    <mergeCell ref="L473:L478"/>
    <mergeCell ref="H479:H481"/>
    <mergeCell ref="K422:K425"/>
    <mergeCell ref="L430:L433"/>
    <mergeCell ref="L418:L421"/>
    <mergeCell ref="I312:I315"/>
    <mergeCell ref="I430:I433"/>
    <mergeCell ref="H304:H307"/>
    <mergeCell ref="H312:H315"/>
    <mergeCell ref="H308:H311"/>
    <mergeCell ref="L371:L373"/>
    <mergeCell ref="L368:L370"/>
    <mergeCell ref="L380:L382"/>
    <mergeCell ref="L398:L400"/>
    <mergeCell ref="L347:L349"/>
    <mergeCell ref="L413:L415"/>
    <mergeCell ref="J389:J391"/>
    <mergeCell ref="K368:K370"/>
    <mergeCell ref="K371:K373"/>
    <mergeCell ref="L426:L429"/>
    <mergeCell ref="H430:H433"/>
    <mergeCell ref="J368:J370"/>
    <mergeCell ref="J380:J382"/>
    <mergeCell ref="L365:L367"/>
    <mergeCell ref="K350:K352"/>
    <mergeCell ref="L332:L334"/>
    <mergeCell ref="L338:L340"/>
    <mergeCell ref="K356:K358"/>
    <mergeCell ref="K341:K344"/>
    <mergeCell ref="L395:L397"/>
    <mergeCell ref="L410:L412"/>
    <mergeCell ref="I392:I394"/>
    <mergeCell ref="J246:J249"/>
    <mergeCell ref="J257:J260"/>
    <mergeCell ref="K261:K264"/>
    <mergeCell ref="K246:K249"/>
    <mergeCell ref="H257:H260"/>
    <mergeCell ref="K269:K271"/>
    <mergeCell ref="D329:D331"/>
    <mergeCell ref="D316:D319"/>
    <mergeCell ref="I246:I249"/>
    <mergeCell ref="D443:D445"/>
    <mergeCell ref="D446:D448"/>
    <mergeCell ref="J437:J439"/>
    <mergeCell ref="K374:K376"/>
    <mergeCell ref="K434:K436"/>
    <mergeCell ref="K418:K421"/>
    <mergeCell ref="J413:J415"/>
    <mergeCell ref="I329:I331"/>
    <mergeCell ref="D374:D376"/>
    <mergeCell ref="D383:D385"/>
    <mergeCell ref="D380:D382"/>
    <mergeCell ref="D389:D391"/>
    <mergeCell ref="D350:D352"/>
    <mergeCell ref="H329:H331"/>
    <mergeCell ref="I440:I442"/>
    <mergeCell ref="I418:I421"/>
    <mergeCell ref="I413:I415"/>
    <mergeCell ref="D359:D361"/>
    <mergeCell ref="I434:I436"/>
    <mergeCell ref="H371:H373"/>
    <mergeCell ref="I371:I373"/>
    <mergeCell ref="H338:H340"/>
    <mergeCell ref="I437:I439"/>
    <mergeCell ref="H426:H429"/>
    <mergeCell ref="I443:I445"/>
    <mergeCell ref="C316:C319"/>
    <mergeCell ref="D440:D442"/>
    <mergeCell ref="D320:D322"/>
    <mergeCell ref="H350:H352"/>
    <mergeCell ref="H320:H322"/>
    <mergeCell ref="H446:H448"/>
    <mergeCell ref="H434:H436"/>
    <mergeCell ref="J404:J406"/>
    <mergeCell ref="H392:H394"/>
    <mergeCell ref="H413:H415"/>
    <mergeCell ref="H422:H425"/>
    <mergeCell ref="K383:K385"/>
    <mergeCell ref="J401:J403"/>
    <mergeCell ref="I401:I403"/>
    <mergeCell ref="J410:J412"/>
    <mergeCell ref="H410:H412"/>
    <mergeCell ref="C410:C412"/>
    <mergeCell ref="C374:C376"/>
    <mergeCell ref="C386:C388"/>
    <mergeCell ref="C440:C442"/>
    <mergeCell ref="C329:C331"/>
    <mergeCell ref="C426:C429"/>
    <mergeCell ref="I426:I429"/>
    <mergeCell ref="A417:L417"/>
    <mergeCell ref="B418:D421"/>
    <mergeCell ref="L401:L403"/>
    <mergeCell ref="L374:L376"/>
    <mergeCell ref="L389:L391"/>
    <mergeCell ref="L383:L385"/>
    <mergeCell ref="K392:K394"/>
    <mergeCell ref="H500:H502"/>
    <mergeCell ref="J527:J529"/>
    <mergeCell ref="J461:J464"/>
    <mergeCell ref="J254:J256"/>
    <mergeCell ref="H272:H275"/>
    <mergeCell ref="H281:H282"/>
    <mergeCell ref="I281:I282"/>
    <mergeCell ref="H287:H290"/>
    <mergeCell ref="H347:H349"/>
    <mergeCell ref="H374:H376"/>
    <mergeCell ref="I272:I275"/>
    <mergeCell ref="K291:K293"/>
    <mergeCell ref="J291:J293"/>
    <mergeCell ref="J304:J307"/>
    <mergeCell ref="H279:H280"/>
    <mergeCell ref="I279:I280"/>
    <mergeCell ref="I294:I295"/>
    <mergeCell ref="H294:H295"/>
    <mergeCell ref="J443:J445"/>
    <mergeCell ref="J430:J433"/>
    <mergeCell ref="J434:J436"/>
    <mergeCell ref="J452:J454"/>
    <mergeCell ref="K426:K429"/>
    <mergeCell ref="H449:H451"/>
    <mergeCell ref="J395:J397"/>
    <mergeCell ref="I404:I406"/>
    <mergeCell ref="K389:K391"/>
    <mergeCell ref="K377:K379"/>
    <mergeCell ref="I377:I379"/>
    <mergeCell ref="K410:K412"/>
    <mergeCell ref="K430:K433"/>
    <mergeCell ref="K404:K406"/>
    <mergeCell ref="A119:A121"/>
    <mergeCell ref="A80:A83"/>
    <mergeCell ref="A84:A87"/>
    <mergeCell ref="B76:B79"/>
    <mergeCell ref="B52:B55"/>
    <mergeCell ref="D42:D44"/>
    <mergeCell ref="H80:H83"/>
    <mergeCell ref="D48:D51"/>
    <mergeCell ref="D56:D59"/>
    <mergeCell ref="L527:L529"/>
    <mergeCell ref="I497:I499"/>
    <mergeCell ref="L518:L520"/>
    <mergeCell ref="J497:J499"/>
    <mergeCell ref="K521:K523"/>
    <mergeCell ref="I512:I514"/>
    <mergeCell ref="J500:J502"/>
    <mergeCell ref="I542:I544"/>
    <mergeCell ref="J542:J544"/>
    <mergeCell ref="I509:I511"/>
    <mergeCell ref="J539:J541"/>
    <mergeCell ref="K497:K499"/>
    <mergeCell ref="L521:L523"/>
    <mergeCell ref="H506:H508"/>
    <mergeCell ref="H518:H520"/>
    <mergeCell ref="I515:I517"/>
    <mergeCell ref="J515:J517"/>
    <mergeCell ref="K503:K505"/>
    <mergeCell ref="L533:L535"/>
    <mergeCell ref="K512:K514"/>
    <mergeCell ref="L497:L499"/>
    <mergeCell ref="H533:H535"/>
    <mergeCell ref="I533:I535"/>
    <mergeCell ref="L122:L124"/>
    <mergeCell ref="B99:B102"/>
    <mergeCell ref="A152:A154"/>
    <mergeCell ref="C95:C98"/>
    <mergeCell ref="L119:L121"/>
    <mergeCell ref="J125:J127"/>
    <mergeCell ref="L125:L127"/>
    <mergeCell ref="B42:B44"/>
    <mergeCell ref="L176:L178"/>
    <mergeCell ref="A39:A41"/>
    <mergeCell ref="A33:A35"/>
    <mergeCell ref="C33:C35"/>
    <mergeCell ref="D33:D35"/>
    <mergeCell ref="A52:A55"/>
    <mergeCell ref="A76:A79"/>
    <mergeCell ref="H48:H55"/>
    <mergeCell ref="D88:D91"/>
    <mergeCell ref="H68:H75"/>
    <mergeCell ref="L137:L139"/>
    <mergeCell ref="L131:L133"/>
    <mergeCell ref="A36:A38"/>
    <mergeCell ref="B36:B38"/>
    <mergeCell ref="D64:D67"/>
    <mergeCell ref="A92:A94"/>
    <mergeCell ref="D39:D41"/>
    <mergeCell ref="J33:J41"/>
    <mergeCell ref="I173:I175"/>
    <mergeCell ref="H119:H121"/>
    <mergeCell ref="B45:B47"/>
    <mergeCell ref="C45:C47"/>
    <mergeCell ref="A111:A114"/>
    <mergeCell ref="B60:B63"/>
    <mergeCell ref="L103:L106"/>
    <mergeCell ref="L107:L110"/>
    <mergeCell ref="L99:L102"/>
    <mergeCell ref="L92:L94"/>
    <mergeCell ref="C140:C142"/>
    <mergeCell ref="C122:C124"/>
    <mergeCell ref="B158:D160"/>
    <mergeCell ref="C173:C175"/>
    <mergeCell ref="B11:B14"/>
    <mergeCell ref="B23:B26"/>
    <mergeCell ref="B30:B32"/>
    <mergeCell ref="H30:H32"/>
    <mergeCell ref="I27:I29"/>
    <mergeCell ref="I23:I26"/>
    <mergeCell ref="C52:C55"/>
    <mergeCell ref="D52:D55"/>
    <mergeCell ref="K27:K29"/>
    <mergeCell ref="J92:J94"/>
    <mergeCell ref="J27:J29"/>
    <mergeCell ref="K84:K87"/>
    <mergeCell ref="C76:C79"/>
    <mergeCell ref="D68:D71"/>
    <mergeCell ref="H115:H118"/>
    <mergeCell ref="I115:I118"/>
    <mergeCell ref="D27:D29"/>
    <mergeCell ref="K122:K124"/>
    <mergeCell ref="H122:H124"/>
    <mergeCell ref="I122:I124"/>
    <mergeCell ref="B103:B106"/>
    <mergeCell ref="D80:D83"/>
    <mergeCell ref="L45:L47"/>
    <mergeCell ref="H42:H44"/>
    <mergeCell ref="J13:J14"/>
    <mergeCell ref="H12:H14"/>
    <mergeCell ref="I19:I22"/>
    <mergeCell ref="E12:E14"/>
    <mergeCell ref="I76:I79"/>
    <mergeCell ref="J84:J87"/>
    <mergeCell ref="B92:B94"/>
    <mergeCell ref="C92:C94"/>
    <mergeCell ref="D115:D118"/>
    <mergeCell ref="C115:C118"/>
    <mergeCell ref="H92:H94"/>
    <mergeCell ref="K1:L1"/>
    <mergeCell ref="K30:K32"/>
    <mergeCell ref="A3:L3"/>
    <mergeCell ref="A7:L7"/>
    <mergeCell ref="A9:L9"/>
    <mergeCell ref="C13:C14"/>
    <mergeCell ref="D13:D14"/>
    <mergeCell ref="C12:D12"/>
    <mergeCell ref="C11:G11"/>
    <mergeCell ref="F13:F14"/>
    <mergeCell ref="G13:G14"/>
    <mergeCell ref="A16:L16"/>
    <mergeCell ref="A17:L17"/>
    <mergeCell ref="A18:L18"/>
    <mergeCell ref="B19:D22"/>
    <mergeCell ref="I88:I91"/>
    <mergeCell ref="K2:L2"/>
    <mergeCell ref="H11:L11"/>
    <mergeCell ref="A4:L4"/>
    <mergeCell ref="L88:L91"/>
    <mergeCell ref="L58:L63"/>
    <mergeCell ref="A5:L5"/>
    <mergeCell ref="A6:L6"/>
    <mergeCell ref="A11:A14"/>
    <mergeCell ref="H33:H41"/>
    <mergeCell ref="B39:B41"/>
    <mergeCell ref="A48:A51"/>
    <mergeCell ref="B48:B51"/>
    <mergeCell ref="A56:A59"/>
    <mergeCell ref="C48:C51"/>
    <mergeCell ref="A60:A63"/>
    <mergeCell ref="C42:C44"/>
    <mergeCell ref="C80:C83"/>
    <mergeCell ref="K88:K91"/>
    <mergeCell ref="L115:L118"/>
    <mergeCell ref="L111:L114"/>
    <mergeCell ref="B115:B118"/>
    <mergeCell ref="J68:J75"/>
    <mergeCell ref="D103:D106"/>
    <mergeCell ref="K115:K118"/>
    <mergeCell ref="C107:C110"/>
    <mergeCell ref="D107:D110"/>
    <mergeCell ref="A115:A118"/>
    <mergeCell ref="C68:C71"/>
    <mergeCell ref="C56:C59"/>
    <mergeCell ref="B64:B67"/>
    <mergeCell ref="B88:B91"/>
    <mergeCell ref="A72:A75"/>
    <mergeCell ref="D72:D75"/>
    <mergeCell ref="H84:H87"/>
    <mergeCell ref="I99:I102"/>
    <mergeCell ref="I84:I87"/>
    <mergeCell ref="J58:J63"/>
    <mergeCell ref="A122:A124"/>
    <mergeCell ref="B122:B124"/>
    <mergeCell ref="A64:A67"/>
    <mergeCell ref="C103:C106"/>
    <mergeCell ref="B72:B75"/>
    <mergeCell ref="C72:C75"/>
    <mergeCell ref="A95:A98"/>
    <mergeCell ref="B80:B83"/>
    <mergeCell ref="C99:C102"/>
    <mergeCell ref="B84:B87"/>
    <mergeCell ref="D99:D102"/>
    <mergeCell ref="A128:A130"/>
    <mergeCell ref="D125:D127"/>
    <mergeCell ref="B128:B130"/>
    <mergeCell ref="A134:A136"/>
    <mergeCell ref="C149:C151"/>
    <mergeCell ref="B134:B136"/>
    <mergeCell ref="A125:A127"/>
    <mergeCell ref="D122:D124"/>
    <mergeCell ref="C64:C67"/>
    <mergeCell ref="C84:C87"/>
    <mergeCell ref="A88:A91"/>
    <mergeCell ref="A103:A106"/>
    <mergeCell ref="C125:C127"/>
    <mergeCell ref="C128:C130"/>
    <mergeCell ref="A131:A133"/>
    <mergeCell ref="B125:B127"/>
    <mergeCell ref="A99:A102"/>
    <mergeCell ref="C111:C114"/>
    <mergeCell ref="D111:D114"/>
    <mergeCell ref="A107:A110"/>
    <mergeCell ref="B107:B110"/>
    <mergeCell ref="A194:A196"/>
    <mergeCell ref="B161:B163"/>
    <mergeCell ref="A161:A163"/>
    <mergeCell ref="A191:A193"/>
    <mergeCell ref="C185:C187"/>
    <mergeCell ref="B179:D181"/>
    <mergeCell ref="D312:D315"/>
    <mergeCell ref="C308:C311"/>
    <mergeCell ref="A300:A303"/>
    <mergeCell ref="A308:A311"/>
    <mergeCell ref="C312:C315"/>
    <mergeCell ref="D279:D282"/>
    <mergeCell ref="A304:A307"/>
    <mergeCell ref="D308:D311"/>
    <mergeCell ref="C291:C293"/>
    <mergeCell ref="C297:C299"/>
    <mergeCell ref="B294:B296"/>
    <mergeCell ref="C294:C296"/>
    <mergeCell ref="B300:B303"/>
    <mergeCell ref="A291:A293"/>
    <mergeCell ref="A294:A296"/>
    <mergeCell ref="A312:A315"/>
    <mergeCell ref="A269:A271"/>
    <mergeCell ref="A239:A241"/>
    <mergeCell ref="C227:C229"/>
    <mergeCell ref="A279:A282"/>
    <mergeCell ref="B283:D286"/>
    <mergeCell ref="B287:B290"/>
    <mergeCell ref="A236:A238"/>
    <mergeCell ref="A257:A260"/>
    <mergeCell ref="A276:A278"/>
    <mergeCell ref="D191:D193"/>
    <mergeCell ref="A422:A425"/>
    <mergeCell ref="B410:B412"/>
    <mergeCell ref="C413:C415"/>
    <mergeCell ref="B203:B205"/>
    <mergeCell ref="C203:C205"/>
    <mergeCell ref="B437:B439"/>
    <mergeCell ref="D395:D397"/>
    <mergeCell ref="B291:B293"/>
    <mergeCell ref="B312:B315"/>
    <mergeCell ref="D294:D296"/>
    <mergeCell ref="D291:D293"/>
    <mergeCell ref="A287:A290"/>
    <mergeCell ref="A283:A286"/>
    <mergeCell ref="D297:D299"/>
    <mergeCell ref="C287:C290"/>
    <mergeCell ref="D287:D290"/>
    <mergeCell ref="B297:B299"/>
    <mergeCell ref="C300:C303"/>
    <mergeCell ref="D300:D303"/>
    <mergeCell ref="B320:B322"/>
    <mergeCell ref="D437:D439"/>
    <mergeCell ref="C404:C406"/>
    <mergeCell ref="A345:L345"/>
    <mergeCell ref="A346:L346"/>
    <mergeCell ref="B347:D349"/>
    <mergeCell ref="B365:D367"/>
    <mergeCell ref="B377:D379"/>
    <mergeCell ref="B401:D403"/>
    <mergeCell ref="C362:C364"/>
    <mergeCell ref="H359:H361"/>
    <mergeCell ref="I353:I355"/>
    <mergeCell ref="I350:I352"/>
    <mergeCell ref="B404:B406"/>
    <mergeCell ref="D413:D415"/>
    <mergeCell ref="D398:D400"/>
    <mergeCell ref="B395:B397"/>
    <mergeCell ref="C407:C409"/>
    <mergeCell ref="B430:B433"/>
    <mergeCell ref="D426:D429"/>
    <mergeCell ref="D422:D425"/>
    <mergeCell ref="A434:A436"/>
    <mergeCell ref="C335:C337"/>
    <mergeCell ref="A316:A319"/>
    <mergeCell ref="B338:B340"/>
    <mergeCell ref="A383:A385"/>
    <mergeCell ref="C350:C352"/>
    <mergeCell ref="D392:D394"/>
    <mergeCell ref="C389:C391"/>
    <mergeCell ref="A426:A429"/>
    <mergeCell ref="A404:A406"/>
    <mergeCell ref="B422:B425"/>
    <mergeCell ref="A392:A394"/>
    <mergeCell ref="B392:B394"/>
    <mergeCell ref="A401:A403"/>
    <mergeCell ref="A410:A412"/>
    <mergeCell ref="A413:B415"/>
    <mergeCell ref="B426:B429"/>
    <mergeCell ref="D410:D412"/>
    <mergeCell ref="A407:A409"/>
    <mergeCell ref="A368:A370"/>
    <mergeCell ref="A365:A367"/>
    <mergeCell ref="A326:A328"/>
    <mergeCell ref="A320:A322"/>
    <mergeCell ref="C341:C344"/>
    <mergeCell ref="A430:A433"/>
    <mergeCell ref="A353:A355"/>
    <mergeCell ref="A347:A349"/>
    <mergeCell ref="D338:D340"/>
    <mergeCell ref="C452:C454"/>
    <mergeCell ref="B446:B448"/>
    <mergeCell ref="B443:B445"/>
    <mergeCell ref="A455:A457"/>
    <mergeCell ref="C465:C468"/>
    <mergeCell ref="A473:A475"/>
    <mergeCell ref="D497:D499"/>
    <mergeCell ref="D494:D496"/>
    <mergeCell ref="B469:B472"/>
    <mergeCell ref="C449:C451"/>
    <mergeCell ref="D452:D454"/>
    <mergeCell ref="C476:C478"/>
    <mergeCell ref="B479:B481"/>
    <mergeCell ref="D465:D468"/>
    <mergeCell ref="D449:D451"/>
    <mergeCell ref="A479:A481"/>
    <mergeCell ref="B465:B468"/>
    <mergeCell ref="C469:C472"/>
    <mergeCell ref="C473:C475"/>
    <mergeCell ref="C455:C457"/>
    <mergeCell ref="A458:A460"/>
    <mergeCell ref="B473:B475"/>
    <mergeCell ref="B452:B454"/>
    <mergeCell ref="A491:A493"/>
    <mergeCell ref="A452:A454"/>
    <mergeCell ref="D479:D481"/>
    <mergeCell ref="B449:B451"/>
    <mergeCell ref="C443:C445"/>
    <mergeCell ref="A449:A451"/>
    <mergeCell ref="A446:A448"/>
    <mergeCell ref="B458:B460"/>
    <mergeCell ref="C458:C460"/>
    <mergeCell ref="D708:D711"/>
    <mergeCell ref="D515:D517"/>
    <mergeCell ref="A545:B547"/>
    <mergeCell ref="C545:C547"/>
    <mergeCell ref="D545:D547"/>
    <mergeCell ref="D512:D514"/>
    <mergeCell ref="C512:C514"/>
    <mergeCell ref="B482:B484"/>
    <mergeCell ref="A500:A502"/>
    <mergeCell ref="C503:C505"/>
    <mergeCell ref="A494:A496"/>
    <mergeCell ref="B455:B457"/>
    <mergeCell ref="A521:A523"/>
    <mergeCell ref="B521:B523"/>
    <mergeCell ref="A461:A464"/>
    <mergeCell ref="D458:D460"/>
    <mergeCell ref="D473:D475"/>
    <mergeCell ref="A562:A565"/>
    <mergeCell ref="A533:A535"/>
    <mergeCell ref="A515:A517"/>
    <mergeCell ref="A469:A472"/>
    <mergeCell ref="D542:D544"/>
    <mergeCell ref="A465:A468"/>
    <mergeCell ref="B500:B502"/>
    <mergeCell ref="B494:B496"/>
    <mergeCell ref="C500:C502"/>
    <mergeCell ref="D509:D511"/>
    <mergeCell ref="D521:D523"/>
    <mergeCell ref="A476:A478"/>
    <mergeCell ref="A512:A514"/>
    <mergeCell ref="A509:A511"/>
    <mergeCell ref="B512:B514"/>
    <mergeCell ref="C509:C511"/>
    <mergeCell ref="B503:B505"/>
    <mergeCell ref="C497:C499"/>
    <mergeCell ref="D500:D502"/>
    <mergeCell ref="D503:D505"/>
    <mergeCell ref="B497:B499"/>
    <mergeCell ref="A650:A653"/>
    <mergeCell ref="A558:A561"/>
    <mergeCell ref="A542:A544"/>
    <mergeCell ref="C558:C561"/>
    <mergeCell ref="D558:D561"/>
    <mergeCell ref="B606:B609"/>
    <mergeCell ref="C606:C609"/>
    <mergeCell ref="D606:D609"/>
    <mergeCell ref="C602:C605"/>
    <mergeCell ref="D602:D605"/>
    <mergeCell ref="A614:A617"/>
    <mergeCell ref="C494:C496"/>
    <mergeCell ref="D482:D484"/>
    <mergeCell ref="A503:A505"/>
    <mergeCell ref="C485:C488"/>
    <mergeCell ref="A506:A508"/>
    <mergeCell ref="A530:A532"/>
    <mergeCell ref="A586:A589"/>
    <mergeCell ref="C582:C585"/>
    <mergeCell ref="D582:D585"/>
    <mergeCell ref="B562:B565"/>
    <mergeCell ref="A554:A557"/>
    <mergeCell ref="I494:I496"/>
    <mergeCell ref="K515:K517"/>
    <mergeCell ref="L509:L511"/>
    <mergeCell ref="I482:I484"/>
    <mergeCell ref="I485:I488"/>
    <mergeCell ref="D536:D538"/>
    <mergeCell ref="J533:J535"/>
    <mergeCell ref="C542:C544"/>
    <mergeCell ref="B536:B538"/>
    <mergeCell ref="C536:C538"/>
    <mergeCell ref="H545:H547"/>
    <mergeCell ref="H530:H532"/>
    <mergeCell ref="H539:H541"/>
    <mergeCell ref="I530:I532"/>
    <mergeCell ref="K530:K532"/>
    <mergeCell ref="A497:A499"/>
    <mergeCell ref="D485:D488"/>
    <mergeCell ref="A485:B488"/>
    <mergeCell ref="A482:A484"/>
    <mergeCell ref="B515:B517"/>
    <mergeCell ref="C518:C520"/>
    <mergeCell ref="J503:J505"/>
    <mergeCell ref="H515:H517"/>
    <mergeCell ref="K485:K488"/>
    <mergeCell ref="L503:L505"/>
    <mergeCell ref="K494:K496"/>
    <mergeCell ref="B506:D508"/>
    <mergeCell ref="A524:A526"/>
    <mergeCell ref="A539:A541"/>
    <mergeCell ref="J512:J514"/>
    <mergeCell ref="L545:L547"/>
    <mergeCell ref="I506:I508"/>
    <mergeCell ref="A672:A675"/>
    <mergeCell ref="B672:B675"/>
    <mergeCell ref="A700:A703"/>
    <mergeCell ref="B700:B703"/>
    <mergeCell ref="C700:C703"/>
    <mergeCell ref="B574:B577"/>
    <mergeCell ref="C574:C577"/>
    <mergeCell ref="D574:D577"/>
    <mergeCell ref="A574:A577"/>
    <mergeCell ref="A680:A683"/>
    <mergeCell ref="A688:A691"/>
    <mergeCell ref="I582:I585"/>
    <mergeCell ref="J530:J532"/>
    <mergeCell ref="A676:A679"/>
    <mergeCell ref="A666:L666"/>
    <mergeCell ref="A667:L667"/>
    <mergeCell ref="B668:D671"/>
    <mergeCell ref="J545:J547"/>
    <mergeCell ref="H574:H581"/>
    <mergeCell ref="H550:H553"/>
    <mergeCell ref="H566:H569"/>
    <mergeCell ref="H558:H565"/>
    <mergeCell ref="J570:J573"/>
    <mergeCell ref="H662:H665"/>
    <mergeCell ref="J602:J613"/>
    <mergeCell ref="J630:J633"/>
    <mergeCell ref="J662:J665"/>
    <mergeCell ref="H582:H585"/>
    <mergeCell ref="A536:A538"/>
    <mergeCell ref="B570:B573"/>
    <mergeCell ref="C570:C573"/>
    <mergeCell ref="D570:D573"/>
    <mergeCell ref="A662:B665"/>
    <mergeCell ref="C662:C665"/>
    <mergeCell ref="D662:D665"/>
    <mergeCell ref="A527:A529"/>
    <mergeCell ref="A518:A520"/>
    <mergeCell ref="B509:B511"/>
    <mergeCell ref="B518:B520"/>
    <mergeCell ref="K586:K589"/>
    <mergeCell ref="I566:I569"/>
    <mergeCell ref="J582:J585"/>
    <mergeCell ref="K582:K585"/>
    <mergeCell ref="I574:I581"/>
    <mergeCell ref="K662:K665"/>
    <mergeCell ref="L634:L637"/>
    <mergeCell ref="K618:K621"/>
    <mergeCell ref="L630:L633"/>
    <mergeCell ref="L542:L544"/>
    <mergeCell ref="I539:I541"/>
    <mergeCell ref="H570:H573"/>
    <mergeCell ref="B582:B585"/>
    <mergeCell ref="A654:A657"/>
    <mergeCell ref="B654:B657"/>
    <mergeCell ref="C654:C657"/>
    <mergeCell ref="A550:A553"/>
    <mergeCell ref="B610:B613"/>
    <mergeCell ref="C610:C613"/>
    <mergeCell ref="D610:D613"/>
    <mergeCell ref="A598:A601"/>
    <mergeCell ref="A594:A597"/>
    <mergeCell ref="D594:D597"/>
    <mergeCell ref="H590:H601"/>
    <mergeCell ref="D586:D589"/>
    <mergeCell ref="I550:I553"/>
    <mergeCell ref="J554:J557"/>
    <mergeCell ref="I554:I557"/>
    <mergeCell ref="K554:K557"/>
    <mergeCell ref="L704:L707"/>
    <mergeCell ref="J700:J703"/>
    <mergeCell ref="J704:J707"/>
    <mergeCell ref="K704:K707"/>
    <mergeCell ref="L700:L703"/>
    <mergeCell ref="J688:J691"/>
    <mergeCell ref="J684:J687"/>
    <mergeCell ref="K684:K687"/>
    <mergeCell ref="L708:L711"/>
    <mergeCell ref="L614:L617"/>
    <mergeCell ref="L622:L629"/>
    <mergeCell ref="I618:I621"/>
    <mergeCell ref="K550:K553"/>
    <mergeCell ref="L638:L653"/>
    <mergeCell ref="I614:I617"/>
    <mergeCell ref="I570:I573"/>
    <mergeCell ref="K566:K569"/>
    <mergeCell ref="J574:J581"/>
    <mergeCell ref="I590:I601"/>
    <mergeCell ref="J586:J589"/>
    <mergeCell ref="J634:J637"/>
    <mergeCell ref="L676:L679"/>
    <mergeCell ref="K700:K703"/>
    <mergeCell ref="J696:J699"/>
    <mergeCell ref="K696:K699"/>
    <mergeCell ref="K680:K683"/>
    <mergeCell ref="L696:L699"/>
    <mergeCell ref="L554:L557"/>
    <mergeCell ref="B316:B319"/>
    <mergeCell ref="A323:A325"/>
    <mergeCell ref="B353:B355"/>
    <mergeCell ref="A418:A421"/>
    <mergeCell ref="B407:B409"/>
    <mergeCell ref="A335:A337"/>
    <mergeCell ref="B332:B334"/>
    <mergeCell ref="B335:B337"/>
    <mergeCell ref="B350:B352"/>
    <mergeCell ref="A338:A340"/>
    <mergeCell ref="A350:A352"/>
    <mergeCell ref="C320:C322"/>
    <mergeCell ref="B308:B311"/>
    <mergeCell ref="A329:A331"/>
    <mergeCell ref="B323:D325"/>
    <mergeCell ref="B326:B328"/>
    <mergeCell ref="C326:C328"/>
    <mergeCell ref="D326:D328"/>
    <mergeCell ref="C338:C340"/>
    <mergeCell ref="A359:A361"/>
    <mergeCell ref="A374:A376"/>
    <mergeCell ref="A371:A373"/>
    <mergeCell ref="B380:B382"/>
    <mergeCell ref="B386:B388"/>
    <mergeCell ref="C383:C385"/>
    <mergeCell ref="A380:A382"/>
    <mergeCell ref="B368:B370"/>
    <mergeCell ref="A377:A379"/>
    <mergeCell ref="A395:A397"/>
    <mergeCell ref="D368:D370"/>
    <mergeCell ref="B362:B364"/>
    <mergeCell ref="D407:D409"/>
    <mergeCell ref="B398:B400"/>
    <mergeCell ref="C395:C397"/>
    <mergeCell ref="K134:K136"/>
    <mergeCell ref="J88:J91"/>
    <mergeCell ref="B95:B98"/>
    <mergeCell ref="I125:I127"/>
    <mergeCell ref="A437:A439"/>
    <mergeCell ref="C398:C400"/>
    <mergeCell ref="A398:A400"/>
    <mergeCell ref="D404:D406"/>
    <mergeCell ref="D430:D433"/>
    <mergeCell ref="C422:C425"/>
    <mergeCell ref="B359:B361"/>
    <mergeCell ref="C332:C334"/>
    <mergeCell ref="C371:C373"/>
    <mergeCell ref="C356:C358"/>
    <mergeCell ref="H368:H370"/>
    <mergeCell ref="D335:D337"/>
    <mergeCell ref="H341:H344"/>
    <mergeCell ref="H316:H319"/>
    <mergeCell ref="B329:B331"/>
    <mergeCell ref="H418:H421"/>
    <mergeCell ref="H389:H391"/>
    <mergeCell ref="A362:A364"/>
    <mergeCell ref="H323:H325"/>
    <mergeCell ref="A332:A334"/>
    <mergeCell ref="A389:A391"/>
    <mergeCell ref="C430:C433"/>
    <mergeCell ref="B389:B391"/>
    <mergeCell ref="C392:C394"/>
    <mergeCell ref="C380:C382"/>
    <mergeCell ref="I128:I130"/>
    <mergeCell ref="H107:H110"/>
    <mergeCell ref="H111:H114"/>
    <mergeCell ref="I111:I114"/>
    <mergeCell ref="D60:D63"/>
    <mergeCell ref="B119:D121"/>
    <mergeCell ref="B68:B71"/>
    <mergeCell ref="C60:C63"/>
    <mergeCell ref="I48:I55"/>
    <mergeCell ref="B56:B59"/>
    <mergeCell ref="D92:D94"/>
    <mergeCell ref="K119:K121"/>
    <mergeCell ref="J95:J98"/>
    <mergeCell ref="J107:J110"/>
    <mergeCell ref="H64:H67"/>
    <mergeCell ref="J115:J118"/>
    <mergeCell ref="J111:J114"/>
    <mergeCell ref="J99:J102"/>
    <mergeCell ref="H103:H106"/>
    <mergeCell ref="D95:D98"/>
    <mergeCell ref="I119:I121"/>
    <mergeCell ref="K76:K79"/>
    <mergeCell ref="D84:D87"/>
    <mergeCell ref="C88:C91"/>
    <mergeCell ref="D76:D79"/>
    <mergeCell ref="B111:B114"/>
    <mergeCell ref="I80:I83"/>
    <mergeCell ref="J80:J83"/>
    <mergeCell ref="K80:K83"/>
    <mergeCell ref="I42:I44"/>
    <mergeCell ref="H365:H367"/>
    <mergeCell ref="J335:J337"/>
    <mergeCell ref="D332:D334"/>
    <mergeCell ref="K335:K337"/>
    <mergeCell ref="H283:H286"/>
    <mergeCell ref="I308:I311"/>
    <mergeCell ref="I316:I319"/>
    <mergeCell ref="J176:J178"/>
    <mergeCell ref="K176:K178"/>
    <mergeCell ref="K191:K193"/>
    <mergeCell ref="J42:J44"/>
    <mergeCell ref="K95:K98"/>
    <mergeCell ref="K42:K44"/>
    <mergeCell ref="I103:I106"/>
    <mergeCell ref="J103:J106"/>
    <mergeCell ref="K103:K106"/>
    <mergeCell ref="K99:K102"/>
    <mergeCell ref="I107:I110"/>
    <mergeCell ref="K107:K110"/>
    <mergeCell ref="H99:H102"/>
    <mergeCell ref="J128:J130"/>
    <mergeCell ref="K338:K340"/>
    <mergeCell ref="H335:H337"/>
    <mergeCell ref="D143:D145"/>
    <mergeCell ref="K347:K349"/>
    <mergeCell ref="K111:K114"/>
    <mergeCell ref="J119:J121"/>
    <mergeCell ref="I95:I98"/>
    <mergeCell ref="K227:K229"/>
    <mergeCell ref="L42:L44"/>
    <mergeCell ref="K45:K47"/>
    <mergeCell ref="K68:K75"/>
    <mergeCell ref="I92:I94"/>
    <mergeCell ref="H56:H57"/>
    <mergeCell ref="H58:H63"/>
    <mergeCell ref="I58:I63"/>
    <mergeCell ref="I56:I57"/>
    <mergeCell ref="L76:L79"/>
    <mergeCell ref="L84:L87"/>
    <mergeCell ref="K64:K67"/>
    <mergeCell ref="L64:L67"/>
    <mergeCell ref="L95:L98"/>
    <mergeCell ref="K92:K94"/>
    <mergeCell ref="I68:I75"/>
    <mergeCell ref="J48:J55"/>
    <mergeCell ref="L48:L55"/>
    <mergeCell ref="K58:K63"/>
    <mergeCell ref="L56:L57"/>
    <mergeCell ref="L80:L83"/>
    <mergeCell ref="H95:H98"/>
    <mergeCell ref="H88:H91"/>
    <mergeCell ref="I64:I67"/>
    <mergeCell ref="I45:I47"/>
    <mergeCell ref="H76:H79"/>
    <mergeCell ref="K48:K55"/>
    <mergeCell ref="J76:J79"/>
    <mergeCell ref="J56:J57"/>
    <mergeCell ref="H45:H47"/>
    <mergeCell ref="J122:J124"/>
    <mergeCell ref="K56:K57"/>
    <mergeCell ref="J45:J47"/>
    <mergeCell ref="J64:J67"/>
    <mergeCell ref="L68:L75"/>
    <mergeCell ref="H19:H22"/>
    <mergeCell ref="A19:A22"/>
    <mergeCell ref="A23:A26"/>
    <mergeCell ref="A30:A32"/>
    <mergeCell ref="D23:D26"/>
    <mergeCell ref="J23:J26"/>
    <mergeCell ref="J19:J22"/>
    <mergeCell ref="I30:I32"/>
    <mergeCell ref="J30:J32"/>
    <mergeCell ref="C27:C29"/>
    <mergeCell ref="I33:I41"/>
    <mergeCell ref="K19:K22"/>
    <mergeCell ref="L27:L29"/>
    <mergeCell ref="K33:K41"/>
    <mergeCell ref="L19:L22"/>
    <mergeCell ref="L23:L26"/>
    <mergeCell ref="A27:A29"/>
    <mergeCell ref="H27:H29"/>
    <mergeCell ref="D45:D47"/>
    <mergeCell ref="A42:A44"/>
    <mergeCell ref="A45:A47"/>
    <mergeCell ref="A68:A71"/>
    <mergeCell ref="J12:L12"/>
    <mergeCell ref="K13:L13"/>
    <mergeCell ref="L33:L41"/>
    <mergeCell ref="C36:C38"/>
    <mergeCell ref="D36:D38"/>
    <mergeCell ref="B33:B35"/>
    <mergeCell ref="H23:H26"/>
    <mergeCell ref="L30:L32"/>
    <mergeCell ref="K23:K26"/>
    <mergeCell ref="F12:G12"/>
    <mergeCell ref="B27:B29"/>
    <mergeCell ref="C23:C26"/>
    <mergeCell ref="C30:C32"/>
    <mergeCell ref="D30:D32"/>
    <mergeCell ref="C39:C41"/>
    <mergeCell ref="I12:I14"/>
    <mergeCell ref="L422:L425"/>
    <mergeCell ref="L407:L409"/>
    <mergeCell ref="K401:K403"/>
    <mergeCell ref="K365:K367"/>
    <mergeCell ref="L392:L394"/>
    <mergeCell ref="J347:J349"/>
    <mergeCell ref="J398:J400"/>
    <mergeCell ref="H407:H409"/>
    <mergeCell ref="K407:K409"/>
    <mergeCell ref="I410:I412"/>
    <mergeCell ref="I368:I370"/>
    <mergeCell ref="D362:D364"/>
    <mergeCell ref="D386:D388"/>
    <mergeCell ref="J371:J373"/>
    <mergeCell ref="I374:I376"/>
    <mergeCell ref="J374:J376"/>
    <mergeCell ref="K386:K387"/>
    <mergeCell ref="K380:K382"/>
    <mergeCell ref="K395:K397"/>
    <mergeCell ref="H404:H406"/>
    <mergeCell ref="I398:I400"/>
    <mergeCell ref="J392:J394"/>
    <mergeCell ref="I389:I391"/>
    <mergeCell ref="H383:H385"/>
    <mergeCell ref="I383:I385"/>
    <mergeCell ref="K398:K400"/>
    <mergeCell ref="H401:H403"/>
    <mergeCell ref="H398:H400"/>
    <mergeCell ref="I395:I397"/>
    <mergeCell ref="H377:H379"/>
    <mergeCell ref="H395:H397"/>
    <mergeCell ref="I380:I382"/>
    <mergeCell ref="I386:I387"/>
    <mergeCell ref="J386:J387"/>
    <mergeCell ref="J383:J385"/>
    <mergeCell ref="J377:J379"/>
    <mergeCell ref="B383:B385"/>
    <mergeCell ref="C368:C370"/>
    <mergeCell ref="B356:B358"/>
    <mergeCell ref="A341:B344"/>
    <mergeCell ref="H386:H387"/>
    <mergeCell ref="C359:C361"/>
    <mergeCell ref="A356:A358"/>
    <mergeCell ref="I341:I344"/>
    <mergeCell ref="H380:H382"/>
    <mergeCell ref="J359:J361"/>
    <mergeCell ref="H356:H358"/>
    <mergeCell ref="D341:D344"/>
    <mergeCell ref="H362:H364"/>
    <mergeCell ref="I347:I349"/>
    <mergeCell ref="I365:I367"/>
    <mergeCell ref="B374:B376"/>
    <mergeCell ref="B371:B373"/>
    <mergeCell ref="D371:D373"/>
    <mergeCell ref="A386:A388"/>
    <mergeCell ref="I356:I358"/>
    <mergeCell ref="J356:J358"/>
    <mergeCell ref="I359:I361"/>
    <mergeCell ref="D353:D355"/>
    <mergeCell ref="D356:D358"/>
    <mergeCell ref="C353:C355"/>
    <mergeCell ref="J365:J367"/>
    <mergeCell ref="K332:K334"/>
    <mergeCell ref="J362:J364"/>
    <mergeCell ref="L362:L364"/>
    <mergeCell ref="J353:J355"/>
    <mergeCell ref="L350:L352"/>
    <mergeCell ref="L359:L361"/>
    <mergeCell ref="H332:H334"/>
    <mergeCell ref="L356:L358"/>
    <mergeCell ref="I338:I340"/>
    <mergeCell ref="I332:I334"/>
    <mergeCell ref="I362:I364"/>
    <mergeCell ref="J332:J334"/>
    <mergeCell ref="L341:L344"/>
    <mergeCell ref="L261:L264"/>
    <mergeCell ref="H261:H264"/>
    <mergeCell ref="J239:J241"/>
    <mergeCell ref="I261:I264"/>
    <mergeCell ref="L316:L319"/>
    <mergeCell ref="J281:J282"/>
    <mergeCell ref="J250:J253"/>
    <mergeCell ref="L281:L282"/>
    <mergeCell ref="L329:L331"/>
    <mergeCell ref="K329:K331"/>
    <mergeCell ref="L335:L337"/>
    <mergeCell ref="K353:K355"/>
    <mergeCell ref="J341:J344"/>
    <mergeCell ref="J350:J352"/>
    <mergeCell ref="K362:K364"/>
    <mergeCell ref="L353:L355"/>
    <mergeCell ref="K326:K328"/>
    <mergeCell ref="L326:L328"/>
    <mergeCell ref="K312:K315"/>
    <mergeCell ref="K323:K325"/>
    <mergeCell ref="L323:L325"/>
    <mergeCell ref="H326:H328"/>
    <mergeCell ref="K224:K226"/>
    <mergeCell ref="K294:K295"/>
    <mergeCell ref="J283:J286"/>
    <mergeCell ref="J316:J319"/>
    <mergeCell ref="L269:L271"/>
    <mergeCell ref="L287:L290"/>
    <mergeCell ref="K287:K290"/>
    <mergeCell ref="L304:L307"/>
    <mergeCell ref="K308:K311"/>
    <mergeCell ref="H291:H293"/>
    <mergeCell ref="J269:J271"/>
    <mergeCell ref="J287:J290"/>
    <mergeCell ref="I250:I253"/>
    <mergeCell ref="H224:H226"/>
    <mergeCell ref="I265:I268"/>
    <mergeCell ref="K281:K282"/>
    <mergeCell ref="K239:K241"/>
    <mergeCell ref="I227:I229"/>
    <mergeCell ref="H230:H232"/>
    <mergeCell ref="J230:J232"/>
    <mergeCell ref="K265:K268"/>
    <mergeCell ref="J265:J268"/>
    <mergeCell ref="J323:J325"/>
    <mergeCell ref="K272:K275"/>
    <mergeCell ref="K250:K253"/>
    <mergeCell ref="K320:K322"/>
    <mergeCell ref="J320:J322"/>
    <mergeCell ref="J326:J328"/>
    <mergeCell ref="J242:J245"/>
    <mergeCell ref="L257:L260"/>
    <mergeCell ref="L254:L256"/>
    <mergeCell ref="L272:L275"/>
    <mergeCell ref="K279:K280"/>
    <mergeCell ref="K170:K172"/>
    <mergeCell ref="K146:K148"/>
    <mergeCell ref="I156:I157"/>
    <mergeCell ref="J134:J136"/>
    <mergeCell ref="J146:J148"/>
    <mergeCell ref="I137:I139"/>
    <mergeCell ref="K137:K139"/>
    <mergeCell ref="C143:C145"/>
    <mergeCell ref="K276:K278"/>
    <mergeCell ref="I146:I148"/>
    <mergeCell ref="L265:L268"/>
    <mergeCell ref="I323:I325"/>
    <mergeCell ref="I283:I286"/>
    <mergeCell ref="L149:L151"/>
    <mergeCell ref="L158:L160"/>
    <mergeCell ref="L300:L303"/>
    <mergeCell ref="J300:J303"/>
    <mergeCell ref="L297:L299"/>
    <mergeCell ref="I304:I307"/>
    <mergeCell ref="I320:I322"/>
    <mergeCell ref="J312:J315"/>
    <mergeCell ref="I287:I290"/>
    <mergeCell ref="L283:L286"/>
    <mergeCell ref="L320:L322"/>
    <mergeCell ref="L215:L217"/>
    <mergeCell ref="J170:J172"/>
    <mergeCell ref="J182:J184"/>
    <mergeCell ref="L224:L226"/>
    <mergeCell ref="L128:L130"/>
    <mergeCell ref="I131:I133"/>
    <mergeCell ref="K128:K130"/>
    <mergeCell ref="A143:A145"/>
    <mergeCell ref="B140:B142"/>
    <mergeCell ref="A137:A139"/>
    <mergeCell ref="A140:A142"/>
    <mergeCell ref="L156:L157"/>
    <mergeCell ref="I161:I163"/>
    <mergeCell ref="H164:H169"/>
    <mergeCell ref="B131:D133"/>
    <mergeCell ref="B146:D148"/>
    <mergeCell ref="D167:D169"/>
    <mergeCell ref="B137:B139"/>
    <mergeCell ref="D137:D139"/>
    <mergeCell ref="H158:H160"/>
    <mergeCell ref="I134:I136"/>
    <mergeCell ref="H156:H157"/>
    <mergeCell ref="A164:A166"/>
    <mergeCell ref="A158:A160"/>
    <mergeCell ref="D140:D142"/>
    <mergeCell ref="C137:C139"/>
    <mergeCell ref="A146:A148"/>
    <mergeCell ref="D149:D151"/>
    <mergeCell ref="H146:H148"/>
    <mergeCell ref="D128:D130"/>
    <mergeCell ref="K140:K145"/>
    <mergeCell ref="D134:D136"/>
    <mergeCell ref="C134:C136"/>
    <mergeCell ref="K156:K157"/>
    <mergeCell ref="J156:J157"/>
    <mergeCell ref="H161:H163"/>
    <mergeCell ref="B215:B217"/>
    <mergeCell ref="H197:H199"/>
    <mergeCell ref="H194:H196"/>
    <mergeCell ref="D182:D184"/>
    <mergeCell ref="I215:I217"/>
    <mergeCell ref="K164:K169"/>
    <mergeCell ref="A167:A169"/>
    <mergeCell ref="C191:C193"/>
    <mergeCell ref="J179:J181"/>
    <mergeCell ref="I179:I181"/>
    <mergeCell ref="I182:I184"/>
    <mergeCell ref="I185:I187"/>
    <mergeCell ref="I188:I190"/>
    <mergeCell ref="H179:H181"/>
    <mergeCell ref="J137:J139"/>
    <mergeCell ref="I152:I154"/>
    <mergeCell ref="H152:H154"/>
    <mergeCell ref="I149:I151"/>
    <mergeCell ref="J158:J160"/>
    <mergeCell ref="I158:I160"/>
    <mergeCell ref="J140:J145"/>
    <mergeCell ref="I164:I169"/>
    <mergeCell ref="J149:J151"/>
    <mergeCell ref="H149:H151"/>
    <mergeCell ref="D161:D163"/>
    <mergeCell ref="B167:B169"/>
    <mergeCell ref="A155:A157"/>
    <mergeCell ref="C155:C157"/>
    <mergeCell ref="D155:D157"/>
    <mergeCell ref="B143:B145"/>
    <mergeCell ref="A149:A151"/>
    <mergeCell ref="B155:B157"/>
    <mergeCell ref="K125:K127"/>
    <mergeCell ref="J173:J175"/>
    <mergeCell ref="I176:I178"/>
    <mergeCell ref="K182:K184"/>
    <mergeCell ref="I194:I196"/>
    <mergeCell ref="I197:I199"/>
    <mergeCell ref="I170:I172"/>
    <mergeCell ref="H185:H187"/>
    <mergeCell ref="B173:B175"/>
    <mergeCell ref="D173:D175"/>
    <mergeCell ref="B185:B187"/>
    <mergeCell ref="J188:J190"/>
    <mergeCell ref="H125:H127"/>
    <mergeCell ref="B149:B151"/>
    <mergeCell ref="C161:C163"/>
    <mergeCell ref="D152:D154"/>
    <mergeCell ref="B212:B214"/>
    <mergeCell ref="H134:H136"/>
    <mergeCell ref="H131:H133"/>
    <mergeCell ref="J206:J208"/>
    <mergeCell ref="K185:K187"/>
    <mergeCell ref="J197:J199"/>
    <mergeCell ref="B152:B154"/>
    <mergeCell ref="C152:C154"/>
    <mergeCell ref="K131:K133"/>
    <mergeCell ref="J131:J133"/>
    <mergeCell ref="H128:H130"/>
    <mergeCell ref="I140:I145"/>
    <mergeCell ref="J161:J163"/>
    <mergeCell ref="D188:D190"/>
    <mergeCell ref="C182:C184"/>
    <mergeCell ref="H176:H178"/>
    <mergeCell ref="L185:L187"/>
    <mergeCell ref="L200:L202"/>
    <mergeCell ref="K200:K202"/>
    <mergeCell ref="H137:H139"/>
    <mergeCell ref="H140:H145"/>
    <mergeCell ref="L134:L136"/>
    <mergeCell ref="K161:K163"/>
    <mergeCell ref="L140:L145"/>
    <mergeCell ref="K149:K151"/>
    <mergeCell ref="K158:K160"/>
    <mergeCell ref="K152:K154"/>
    <mergeCell ref="J152:J154"/>
    <mergeCell ref="J233:J235"/>
    <mergeCell ref="K233:K235"/>
    <mergeCell ref="J185:J187"/>
    <mergeCell ref="K179:K181"/>
    <mergeCell ref="K173:K175"/>
    <mergeCell ref="L170:L172"/>
    <mergeCell ref="J191:J193"/>
    <mergeCell ref="J209:J211"/>
    <mergeCell ref="K212:K214"/>
    <mergeCell ref="L152:L154"/>
    <mergeCell ref="L161:L163"/>
    <mergeCell ref="L146:L148"/>
    <mergeCell ref="L173:L175"/>
    <mergeCell ref="L164:L169"/>
    <mergeCell ref="L212:L214"/>
    <mergeCell ref="L227:L229"/>
    <mergeCell ref="K206:K208"/>
    <mergeCell ref="K230:K232"/>
    <mergeCell ref="K194:K196"/>
    <mergeCell ref="K218:K221"/>
    <mergeCell ref="K300:K303"/>
    <mergeCell ref="K297:K299"/>
    <mergeCell ref="L312:L315"/>
    <mergeCell ref="J261:J264"/>
    <mergeCell ref="K304:K307"/>
    <mergeCell ref="J308:J311"/>
    <mergeCell ref="L188:L190"/>
    <mergeCell ref="L279:L280"/>
    <mergeCell ref="K242:K245"/>
    <mergeCell ref="J276:J278"/>
    <mergeCell ref="K197:K199"/>
    <mergeCell ref="K209:K211"/>
    <mergeCell ref="K188:K190"/>
    <mergeCell ref="K257:K260"/>
    <mergeCell ref="K215:K217"/>
    <mergeCell ref="L194:L196"/>
    <mergeCell ref="J200:J202"/>
    <mergeCell ref="J294:J295"/>
    <mergeCell ref="J272:J275"/>
    <mergeCell ref="L230:L232"/>
    <mergeCell ref="L242:L245"/>
    <mergeCell ref="K283:K286"/>
    <mergeCell ref="L233:L235"/>
    <mergeCell ref="L294:L295"/>
    <mergeCell ref="L246:L249"/>
    <mergeCell ref="L250:L253"/>
    <mergeCell ref="L236:L238"/>
    <mergeCell ref="L276:L278"/>
    <mergeCell ref="L191:L193"/>
    <mergeCell ref="L206:L208"/>
    <mergeCell ref="L239:L241"/>
    <mergeCell ref="L203:L205"/>
    <mergeCell ref="A566:A569"/>
    <mergeCell ref="J566:J569"/>
    <mergeCell ref="K558:K565"/>
    <mergeCell ref="C562:C565"/>
    <mergeCell ref="B558:B561"/>
    <mergeCell ref="B554:B557"/>
    <mergeCell ref="I558:I565"/>
    <mergeCell ref="H554:H557"/>
    <mergeCell ref="K630:K633"/>
    <mergeCell ref="D626:D629"/>
    <mergeCell ref="A630:A633"/>
    <mergeCell ref="L377:L379"/>
    <mergeCell ref="L386:L387"/>
    <mergeCell ref="J338:J340"/>
    <mergeCell ref="K465:K468"/>
    <mergeCell ref="A622:A625"/>
    <mergeCell ref="B622:B625"/>
    <mergeCell ref="J614:J617"/>
    <mergeCell ref="J618:J621"/>
    <mergeCell ref="A618:A621"/>
    <mergeCell ref="B618:B621"/>
    <mergeCell ref="C618:C621"/>
    <mergeCell ref="A610:A613"/>
    <mergeCell ref="H602:H613"/>
    <mergeCell ref="B594:B597"/>
    <mergeCell ref="C594:C597"/>
    <mergeCell ref="A602:A605"/>
    <mergeCell ref="B602:B605"/>
    <mergeCell ref="D598:D601"/>
    <mergeCell ref="H614:H617"/>
    <mergeCell ref="K359:K361"/>
    <mergeCell ref="A416:L416"/>
    <mergeCell ref="H622:H629"/>
    <mergeCell ref="D622:D625"/>
    <mergeCell ref="J622:J629"/>
    <mergeCell ref="B578:B581"/>
    <mergeCell ref="C578:C581"/>
    <mergeCell ref="A570:A573"/>
    <mergeCell ref="A626:A629"/>
    <mergeCell ref="L218:L221"/>
    <mergeCell ref="L291:L293"/>
    <mergeCell ref="C218:C221"/>
    <mergeCell ref="L668:L671"/>
    <mergeCell ref="L662:L665"/>
    <mergeCell ref="L574:L581"/>
    <mergeCell ref="L654:L661"/>
    <mergeCell ref="L570:L573"/>
    <mergeCell ref="L566:L569"/>
    <mergeCell ref="L618:L621"/>
    <mergeCell ref="L590:L601"/>
    <mergeCell ref="L602:L613"/>
    <mergeCell ref="L452:L454"/>
    <mergeCell ref="L404:L406"/>
    <mergeCell ref="I326:I328"/>
    <mergeCell ref="I662:I665"/>
    <mergeCell ref="I335:I337"/>
    <mergeCell ref="H353:H355"/>
    <mergeCell ref="C233:C235"/>
    <mergeCell ref="B434:D436"/>
    <mergeCell ref="B590:B593"/>
    <mergeCell ref="C590:C593"/>
    <mergeCell ref="D590:D593"/>
    <mergeCell ref="J590:J601"/>
    <mergeCell ref="I602:I613"/>
    <mergeCell ref="H630:H633"/>
    <mergeCell ref="L582:L585"/>
    <mergeCell ref="L586:L589"/>
    <mergeCell ref="H246:H249"/>
    <mergeCell ref="K254:K256"/>
    <mergeCell ref="C246:C249"/>
    <mergeCell ref="I254:I256"/>
    <mergeCell ref="J279:J280"/>
    <mergeCell ref="A590:A593"/>
    <mergeCell ref="A582:A585"/>
    <mergeCell ref="J297:J299"/>
    <mergeCell ref="J550:J553"/>
    <mergeCell ref="D646:D649"/>
    <mergeCell ref="D658:D661"/>
    <mergeCell ref="H654:H661"/>
    <mergeCell ref="D642:D645"/>
    <mergeCell ref="B634:B637"/>
    <mergeCell ref="C634:C637"/>
    <mergeCell ref="L479:L481"/>
    <mergeCell ref="B630:D633"/>
    <mergeCell ref="I622:I629"/>
    <mergeCell ref="A658:A661"/>
    <mergeCell ref="I630:I633"/>
    <mergeCell ref="H638:H653"/>
    <mergeCell ref="I638:I653"/>
    <mergeCell ref="C622:C625"/>
    <mergeCell ref="J654:J661"/>
    <mergeCell ref="L308:L311"/>
    <mergeCell ref="K654:K661"/>
    <mergeCell ref="D638:D641"/>
    <mergeCell ref="D650:D653"/>
    <mergeCell ref="I634:I637"/>
    <mergeCell ref="H634:H637"/>
    <mergeCell ref="K634:K637"/>
    <mergeCell ref="C646:C649"/>
    <mergeCell ref="I654:I661"/>
    <mergeCell ref="D634:D637"/>
    <mergeCell ref="K316:K319"/>
    <mergeCell ref="K458:K460"/>
    <mergeCell ref="J449:J451"/>
    <mergeCell ref="K527:K529"/>
    <mergeCell ref="J329:J331"/>
    <mergeCell ref="H668:H671"/>
    <mergeCell ref="I668:I671"/>
    <mergeCell ref="A548:L548"/>
    <mergeCell ref="A549:L549"/>
    <mergeCell ref="B550:D553"/>
    <mergeCell ref="B566:D569"/>
    <mergeCell ref="B614:D617"/>
    <mergeCell ref="K570:K573"/>
    <mergeCell ref="B586:B589"/>
    <mergeCell ref="C586:C589"/>
    <mergeCell ref="K614:K617"/>
    <mergeCell ref="K602:K613"/>
    <mergeCell ref="K622:K629"/>
    <mergeCell ref="J668:J671"/>
    <mergeCell ref="K668:K671"/>
    <mergeCell ref="B626:B629"/>
    <mergeCell ref="C626:C629"/>
    <mergeCell ref="D618:D621"/>
    <mergeCell ref="H618:H621"/>
    <mergeCell ref="B598:B601"/>
    <mergeCell ref="C598:C601"/>
    <mergeCell ref="A642:A645"/>
    <mergeCell ref="B676:B679"/>
    <mergeCell ref="C676:C679"/>
    <mergeCell ref="D676:D679"/>
    <mergeCell ref="D578:D581"/>
    <mergeCell ref="I586:I589"/>
    <mergeCell ref="H586:H589"/>
    <mergeCell ref="B638:B641"/>
    <mergeCell ref="C638:C641"/>
    <mergeCell ref="C650:C653"/>
    <mergeCell ref="B642:B645"/>
    <mergeCell ref="C642:C645"/>
    <mergeCell ref="J638:J653"/>
    <mergeCell ref="K638:K653"/>
    <mergeCell ref="A578:A581"/>
    <mergeCell ref="A634:A637"/>
    <mergeCell ref="B658:B661"/>
    <mergeCell ref="C658:C661"/>
    <mergeCell ref="A638:A641"/>
    <mergeCell ref="B650:B653"/>
    <mergeCell ref="D654:D657"/>
    <mergeCell ref="A606:A609"/>
    <mergeCell ref="H676:H679"/>
    <mergeCell ref="I676:I679"/>
    <mergeCell ref="J676:J679"/>
    <mergeCell ref="K676:K679"/>
    <mergeCell ref="A668:A671"/>
    <mergeCell ref="A646:A649"/>
    <mergeCell ref="B646:B649"/>
    <mergeCell ref="K672:K675"/>
    <mergeCell ref="K590:K601"/>
    <mergeCell ref="K574:K581"/>
    <mergeCell ref="C672:C675"/>
    <mergeCell ref="B680:D683"/>
    <mergeCell ref="B692:D695"/>
    <mergeCell ref="B715:E715"/>
    <mergeCell ref="A696:A699"/>
    <mergeCell ref="B696:B699"/>
    <mergeCell ref="C696:C699"/>
    <mergeCell ref="D696:D699"/>
    <mergeCell ref="H696:H699"/>
    <mergeCell ref="I696:I699"/>
    <mergeCell ref="A692:A695"/>
    <mergeCell ref="H680:H683"/>
    <mergeCell ref="I680:I683"/>
    <mergeCell ref="D700:D703"/>
    <mergeCell ref="H700:H703"/>
    <mergeCell ref="K708:K711"/>
    <mergeCell ref="C684:C687"/>
    <mergeCell ref="C708:C711"/>
    <mergeCell ref="I708:I711"/>
    <mergeCell ref="B688:B691"/>
    <mergeCell ref="C688:C691"/>
    <mergeCell ref="D688:D691"/>
    <mergeCell ref="H708:H711"/>
    <mergeCell ref="J708:J711"/>
    <mergeCell ref="B719:E719"/>
    <mergeCell ref="F715:G715"/>
    <mergeCell ref="F719:G719"/>
    <mergeCell ref="L680:L683"/>
    <mergeCell ref="I688:I691"/>
    <mergeCell ref="D704:D707"/>
    <mergeCell ref="I700:I703"/>
    <mergeCell ref="H688:H691"/>
    <mergeCell ref="L692:L695"/>
    <mergeCell ref="J680:J683"/>
    <mergeCell ref="D672:D675"/>
    <mergeCell ref="H672:H675"/>
    <mergeCell ref="A708:B711"/>
    <mergeCell ref="L684:L687"/>
    <mergeCell ref="L688:L691"/>
    <mergeCell ref="K688:K691"/>
    <mergeCell ref="L672:L675"/>
    <mergeCell ref="I672:I675"/>
    <mergeCell ref="J672:J675"/>
    <mergeCell ref="I692:I695"/>
    <mergeCell ref="J692:J695"/>
    <mergeCell ref="K692:K695"/>
    <mergeCell ref="H704:H707"/>
    <mergeCell ref="I704:I707"/>
    <mergeCell ref="D684:D687"/>
    <mergeCell ref="H684:H687"/>
    <mergeCell ref="I684:I687"/>
    <mergeCell ref="H692:H695"/>
    <mergeCell ref="C704:C707"/>
    <mergeCell ref="A684:A687"/>
    <mergeCell ref="B684:B687"/>
    <mergeCell ref="A704:B707"/>
  </mergeCells>
  <phoneticPr fontId="0" type="noConversion"/>
  <pageMargins left="0.55118110236220474" right="0.31496062992125984" top="0.31496062992125984" bottom="0.19685039370078741" header="0.31496062992125984" footer="0.15748031496062992"/>
  <pageSetup paperSize="9" scale="42" fitToHeight="0" orientation="portrait" r:id="rId1"/>
  <rowBreaks count="12" manualBreakCount="12">
    <brk id="42" max="11" man="1"/>
    <brk id="77" max="11" man="1"/>
    <brk id="99" max="11" man="1"/>
    <brk id="130" max="11" man="1"/>
    <brk id="162" max="11" man="1"/>
    <brk id="196" max="11" man="1"/>
    <brk id="231" max="11" man="1"/>
    <brk id="268" max="11" man="1"/>
    <brk id="337" max="11" man="1"/>
    <brk id="375" max="11" man="1"/>
    <brk id="410" max="11" man="1"/>
    <brk id="4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2022 года</vt:lpstr>
      <vt:lpstr>'на 1 января 2022 года'!Область_печати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Стецун Ольга</cp:lastModifiedBy>
  <cp:lastPrinted>2022-05-31T11:16:51Z</cp:lastPrinted>
  <dcterms:created xsi:type="dcterms:W3CDTF">2013-10-07T02:48:36Z</dcterms:created>
  <dcterms:modified xsi:type="dcterms:W3CDTF">2022-08-23T03:33:02Z</dcterms:modified>
</cp:coreProperties>
</file>