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65" windowWidth="15480" windowHeight="11580" tabRatio="596"/>
  </bookViews>
  <sheets>
    <sheet name="на 1 января 2021 года" sheetId="1" r:id="rId1"/>
  </sheets>
  <definedNames>
    <definedName name="_xlnm.Print_Area" localSheetId="0">'на 1 января 2021 года'!$A$1:$L$663</definedName>
  </definedNames>
  <calcPr calcId="125725"/>
</workbook>
</file>

<file path=xl/calcChain.xml><?xml version="1.0" encoding="utf-8"?>
<calcChain xmlns="http://schemas.openxmlformats.org/spreadsheetml/2006/main">
  <c r="G342" i="1"/>
  <c r="F652"/>
  <c r="F650"/>
  <c r="F651"/>
  <c r="F649"/>
  <c r="G648"/>
  <c r="G647"/>
  <c r="G646"/>
  <c r="G645"/>
  <c r="G616"/>
  <c r="G615"/>
  <c r="G614"/>
  <c r="G613"/>
  <c r="F616"/>
  <c r="F615"/>
  <c r="F614"/>
  <c r="F613"/>
  <c r="G620"/>
  <c r="G619"/>
  <c r="G618"/>
  <c r="G617"/>
  <c r="F620"/>
  <c r="F619"/>
  <c r="F618"/>
  <c r="F617"/>
  <c r="G600"/>
  <c r="G599"/>
  <c r="G598"/>
  <c r="G597"/>
  <c r="F600"/>
  <c r="F599"/>
  <c r="F598"/>
  <c r="F597"/>
  <c r="G604"/>
  <c r="G603"/>
  <c r="G602"/>
  <c r="G601"/>
  <c r="F604"/>
  <c r="F603"/>
  <c r="F602"/>
  <c r="F601"/>
  <c r="G552"/>
  <c r="G551"/>
  <c r="G550"/>
  <c r="G549"/>
  <c r="F552"/>
  <c r="F551"/>
  <c r="F550"/>
  <c r="F549"/>
  <c r="G556"/>
  <c r="G555"/>
  <c r="G554"/>
  <c r="G553"/>
  <c r="F556"/>
  <c r="F555"/>
  <c r="F554"/>
  <c r="F553"/>
  <c r="G593"/>
  <c r="F593"/>
  <c r="G589"/>
  <c r="F589"/>
  <c r="G585"/>
  <c r="F585"/>
  <c r="G581"/>
  <c r="F581"/>
  <c r="G577"/>
  <c r="F577"/>
  <c r="G573"/>
  <c r="F573"/>
  <c r="G569"/>
  <c r="F569"/>
  <c r="G565"/>
  <c r="F565"/>
  <c r="G561"/>
  <c r="F561"/>
  <c r="G557"/>
  <c r="F557"/>
  <c r="G536"/>
  <c r="G535"/>
  <c r="G534"/>
  <c r="G533"/>
  <c r="F536"/>
  <c r="F535"/>
  <c r="F534"/>
  <c r="F533"/>
  <c r="G540"/>
  <c r="G539"/>
  <c r="G538"/>
  <c r="G537"/>
  <c r="F540"/>
  <c r="F539"/>
  <c r="F538"/>
  <c r="F537"/>
  <c r="G545"/>
  <c r="F545"/>
  <c r="G541"/>
  <c r="F541"/>
  <c r="G530"/>
  <c r="F530"/>
  <c r="F529"/>
  <c r="F528"/>
  <c r="G512"/>
  <c r="G511"/>
  <c r="G510"/>
  <c r="F512"/>
  <c r="F511"/>
  <c r="F510"/>
  <c r="G515"/>
  <c r="G514"/>
  <c r="G513"/>
  <c r="F515"/>
  <c r="F514"/>
  <c r="F513"/>
  <c r="G525"/>
  <c r="F525"/>
  <c r="G522"/>
  <c r="F522"/>
  <c r="G519"/>
  <c r="F519"/>
  <c r="G516"/>
  <c r="F516"/>
  <c r="G491"/>
  <c r="F491"/>
  <c r="F490"/>
  <c r="F489"/>
  <c r="G494"/>
  <c r="G493"/>
  <c r="G490" s="1"/>
  <c r="G529" s="1"/>
  <c r="F494"/>
  <c r="F493"/>
  <c r="F492"/>
  <c r="G507"/>
  <c r="G492" s="1"/>
  <c r="G489" s="1"/>
  <c r="G528" s="1"/>
  <c r="F507"/>
  <c r="G504"/>
  <c r="F504"/>
  <c r="G501"/>
  <c r="F501"/>
  <c r="G498"/>
  <c r="F498"/>
  <c r="G495"/>
  <c r="F495"/>
  <c r="G476"/>
  <c r="G475"/>
  <c r="G474"/>
  <c r="F476"/>
  <c r="F475"/>
  <c r="F474"/>
  <c r="G479"/>
  <c r="G478"/>
  <c r="G477"/>
  <c r="F479"/>
  <c r="F478"/>
  <c r="F477"/>
  <c r="G486"/>
  <c r="F486"/>
  <c r="G483"/>
  <c r="F483"/>
  <c r="G480"/>
  <c r="F480"/>
  <c r="G471"/>
  <c r="F471"/>
  <c r="F470"/>
  <c r="F469"/>
  <c r="F468"/>
  <c r="F401"/>
  <c r="G447"/>
  <c r="G446"/>
  <c r="G470" s="1"/>
  <c r="G445"/>
  <c r="F447"/>
  <c r="F446"/>
  <c r="F445"/>
  <c r="F444"/>
  <c r="G451"/>
  <c r="G450"/>
  <c r="G449"/>
  <c r="F451"/>
  <c r="F450"/>
  <c r="F449"/>
  <c r="F448"/>
  <c r="G465"/>
  <c r="G448" s="1"/>
  <c r="G444" s="1"/>
  <c r="F465"/>
  <c r="G462"/>
  <c r="F462"/>
  <c r="G459"/>
  <c r="F459"/>
  <c r="G456"/>
  <c r="F456"/>
  <c r="G452"/>
  <c r="F452"/>
  <c r="G419"/>
  <c r="F419"/>
  <c r="F418"/>
  <c r="F417"/>
  <c r="G422"/>
  <c r="G421"/>
  <c r="G418" s="1"/>
  <c r="F422"/>
  <c r="F421"/>
  <c r="F420"/>
  <c r="G441"/>
  <c r="F441"/>
  <c r="G438"/>
  <c r="F438"/>
  <c r="G435"/>
  <c r="G420" s="1"/>
  <c r="G417" s="1"/>
  <c r="F435"/>
  <c r="G432"/>
  <c r="F432"/>
  <c r="G429"/>
  <c r="F429"/>
  <c r="G426"/>
  <c r="F426"/>
  <c r="G423"/>
  <c r="F423"/>
  <c r="G404"/>
  <c r="G403"/>
  <c r="G402"/>
  <c r="F404"/>
  <c r="F403"/>
  <c r="F402"/>
  <c r="G408"/>
  <c r="G407"/>
  <c r="G406"/>
  <c r="G405"/>
  <c r="G401" s="1"/>
  <c r="F408"/>
  <c r="F407"/>
  <c r="F406"/>
  <c r="F405"/>
  <c r="G413"/>
  <c r="F413"/>
  <c r="G409"/>
  <c r="F409"/>
  <c r="F398"/>
  <c r="F397"/>
  <c r="F396"/>
  <c r="G386"/>
  <c r="F386"/>
  <c r="F385"/>
  <c r="F384"/>
  <c r="G389"/>
  <c r="G388"/>
  <c r="G385" s="1"/>
  <c r="F389"/>
  <c r="F388"/>
  <c r="F387"/>
  <c r="G393"/>
  <c r="F393"/>
  <c r="G390"/>
  <c r="F390"/>
  <c r="F362"/>
  <c r="F361"/>
  <c r="F360"/>
  <c r="G365"/>
  <c r="G362" s="1"/>
  <c r="G364"/>
  <c r="G361" s="1"/>
  <c r="F365"/>
  <c r="F364"/>
  <c r="F363"/>
  <c r="G381"/>
  <c r="F381"/>
  <c r="G378"/>
  <c r="F378"/>
  <c r="G375"/>
  <c r="F375"/>
  <c r="G372"/>
  <c r="F372"/>
  <c r="G369"/>
  <c r="F369"/>
  <c r="G366"/>
  <c r="F366"/>
  <c r="F350"/>
  <c r="F349"/>
  <c r="F348"/>
  <c r="G353"/>
  <c r="G350" s="1"/>
  <c r="G352"/>
  <c r="G349" s="1"/>
  <c r="F353"/>
  <c r="F352"/>
  <c r="F351"/>
  <c r="G357"/>
  <c r="F357"/>
  <c r="G354"/>
  <c r="F354"/>
  <c r="G332"/>
  <c r="F332"/>
  <c r="F331"/>
  <c r="F330"/>
  <c r="G335"/>
  <c r="G334"/>
  <c r="G331" s="1"/>
  <c r="F335"/>
  <c r="F334"/>
  <c r="F333"/>
  <c r="G345"/>
  <c r="F345"/>
  <c r="F342"/>
  <c r="G339"/>
  <c r="F339"/>
  <c r="G336"/>
  <c r="F336"/>
  <c r="G327"/>
  <c r="F327"/>
  <c r="F326"/>
  <c r="F325"/>
  <c r="F324"/>
  <c r="F209"/>
  <c r="F308"/>
  <c r="F307"/>
  <c r="F306"/>
  <c r="G311"/>
  <c r="G308" s="1"/>
  <c r="G310"/>
  <c r="G307" s="1"/>
  <c r="F311"/>
  <c r="F310"/>
  <c r="F309"/>
  <c r="G321"/>
  <c r="F321"/>
  <c r="G318"/>
  <c r="F318"/>
  <c r="G315"/>
  <c r="G309" s="1"/>
  <c r="G306" s="1"/>
  <c r="F315"/>
  <c r="G312"/>
  <c r="F312"/>
  <c r="G290"/>
  <c r="F290"/>
  <c r="F289"/>
  <c r="F288"/>
  <c r="F287"/>
  <c r="G294"/>
  <c r="G293"/>
  <c r="G289" s="1"/>
  <c r="G292"/>
  <c r="G288" s="1"/>
  <c r="F294"/>
  <c r="F293"/>
  <c r="F292"/>
  <c r="F291"/>
  <c r="G303"/>
  <c r="F303"/>
  <c r="G299"/>
  <c r="F299"/>
  <c r="G295"/>
  <c r="F295"/>
  <c r="G265"/>
  <c r="F265"/>
  <c r="F264"/>
  <c r="F263"/>
  <c r="F262"/>
  <c r="G269"/>
  <c r="G268"/>
  <c r="G264" s="1"/>
  <c r="G267"/>
  <c r="G263" s="1"/>
  <c r="F269"/>
  <c r="F268"/>
  <c r="F267"/>
  <c r="F266"/>
  <c r="G283"/>
  <c r="F283"/>
  <c r="G279"/>
  <c r="F279"/>
  <c r="G276"/>
  <c r="F276"/>
  <c r="G273"/>
  <c r="F273"/>
  <c r="G270"/>
  <c r="F270"/>
  <c r="G236"/>
  <c r="F234"/>
  <c r="G240"/>
  <c r="G239"/>
  <c r="G235" s="1"/>
  <c r="G238"/>
  <c r="G234" s="1"/>
  <c r="F240"/>
  <c r="F236" s="1"/>
  <c r="F239"/>
  <c r="F235" s="1"/>
  <c r="F238"/>
  <c r="G259"/>
  <c r="F259"/>
  <c r="G255"/>
  <c r="F255"/>
  <c r="G252"/>
  <c r="F252"/>
  <c r="G248"/>
  <c r="F248"/>
  <c r="G245"/>
  <c r="F245"/>
  <c r="G241"/>
  <c r="F241"/>
  <c r="F237" s="1"/>
  <c r="F233" s="1"/>
  <c r="G225"/>
  <c r="G221" s="1"/>
  <c r="G224"/>
  <c r="G220" s="1"/>
  <c r="G223"/>
  <c r="G219" s="1"/>
  <c r="F225"/>
  <c r="F221" s="1"/>
  <c r="F224"/>
  <c r="F220" s="1"/>
  <c r="F223"/>
  <c r="F219" s="1"/>
  <c r="G230"/>
  <c r="F230"/>
  <c r="G226"/>
  <c r="F226"/>
  <c r="F222" s="1"/>
  <c r="F218" s="1"/>
  <c r="G214"/>
  <c r="G211" s="1"/>
  <c r="G213"/>
  <c r="G210" s="1"/>
  <c r="F214"/>
  <c r="F211" s="1"/>
  <c r="F213"/>
  <c r="F210" s="1"/>
  <c r="G215"/>
  <c r="G212" s="1"/>
  <c r="G209" s="1"/>
  <c r="F215"/>
  <c r="F212" s="1"/>
  <c r="G196"/>
  <c r="G193" s="1"/>
  <c r="G195"/>
  <c r="G192" s="1"/>
  <c r="F196"/>
  <c r="F193" s="1"/>
  <c r="F195"/>
  <c r="F192" s="1"/>
  <c r="G200"/>
  <c r="F200"/>
  <c r="G197"/>
  <c r="F197"/>
  <c r="F194" s="1"/>
  <c r="F191" s="1"/>
  <c r="G184"/>
  <c r="G181" s="1"/>
  <c r="G183"/>
  <c r="G180" s="1"/>
  <c r="F184"/>
  <c r="F181" s="1"/>
  <c r="F183"/>
  <c r="F180" s="1"/>
  <c r="G188"/>
  <c r="F188"/>
  <c r="G185"/>
  <c r="F185"/>
  <c r="G169"/>
  <c r="G166" s="1"/>
  <c r="G168"/>
  <c r="G165" s="1"/>
  <c r="F169"/>
  <c r="F166" s="1"/>
  <c r="F168"/>
  <c r="F165" s="1"/>
  <c r="G176"/>
  <c r="F176"/>
  <c r="G173"/>
  <c r="F173"/>
  <c r="G170"/>
  <c r="F170"/>
  <c r="F167" s="1"/>
  <c r="F164" s="1"/>
  <c r="G151"/>
  <c r="G148" s="1"/>
  <c r="G150"/>
  <c r="G147" s="1"/>
  <c r="F151"/>
  <c r="F148" s="1"/>
  <c r="F150"/>
  <c r="F147" s="1"/>
  <c r="G161"/>
  <c r="F161"/>
  <c r="G158"/>
  <c r="F158"/>
  <c r="F152"/>
  <c r="G152"/>
  <c r="G139"/>
  <c r="G136" s="1"/>
  <c r="G138"/>
  <c r="G135" s="1"/>
  <c r="F139"/>
  <c r="F136" s="1"/>
  <c r="F138"/>
  <c r="F135" s="1"/>
  <c r="F143"/>
  <c r="G143"/>
  <c r="F140"/>
  <c r="G140"/>
  <c r="G124"/>
  <c r="G121" s="1"/>
  <c r="G123"/>
  <c r="G120" s="1"/>
  <c r="F124"/>
  <c r="F121" s="1"/>
  <c r="F123"/>
  <c r="F120" s="1"/>
  <c r="F131"/>
  <c r="G131"/>
  <c r="F128"/>
  <c r="G128"/>
  <c r="F125"/>
  <c r="G125"/>
  <c r="G112"/>
  <c r="G109" s="1"/>
  <c r="G111"/>
  <c r="G108" s="1"/>
  <c r="F112"/>
  <c r="F109" s="1"/>
  <c r="F111"/>
  <c r="F108" s="1"/>
  <c r="F116"/>
  <c r="G116"/>
  <c r="G113"/>
  <c r="F113"/>
  <c r="F110" s="1"/>
  <c r="F107" s="1"/>
  <c r="G26"/>
  <c r="G22" s="1"/>
  <c r="G206" s="1"/>
  <c r="G652" s="1"/>
  <c r="G25"/>
  <c r="G21" s="1"/>
  <c r="G24"/>
  <c r="G20" s="1"/>
  <c r="F26"/>
  <c r="F22" s="1"/>
  <c r="F206" s="1"/>
  <c r="F25"/>
  <c r="F21" s="1"/>
  <c r="F24"/>
  <c r="F20" s="1"/>
  <c r="F204" s="1"/>
  <c r="F103"/>
  <c r="G103"/>
  <c r="F99"/>
  <c r="G99"/>
  <c r="F95"/>
  <c r="G95"/>
  <c r="G92"/>
  <c r="F92"/>
  <c r="F88"/>
  <c r="G88"/>
  <c r="G84"/>
  <c r="F84"/>
  <c r="F80"/>
  <c r="G76"/>
  <c r="F76"/>
  <c r="G72"/>
  <c r="F72"/>
  <c r="G68"/>
  <c r="F68"/>
  <c r="G64"/>
  <c r="F64"/>
  <c r="G60"/>
  <c r="F60"/>
  <c r="G56"/>
  <c r="F56"/>
  <c r="G52"/>
  <c r="F52"/>
  <c r="G48"/>
  <c r="F48"/>
  <c r="G45"/>
  <c r="F45"/>
  <c r="G42"/>
  <c r="F42"/>
  <c r="G39"/>
  <c r="F39"/>
  <c r="G36"/>
  <c r="F36"/>
  <c r="G33"/>
  <c r="F33"/>
  <c r="G30"/>
  <c r="F30"/>
  <c r="G27"/>
  <c r="F27"/>
  <c r="G469" l="1"/>
  <c r="G468"/>
  <c r="G387"/>
  <c r="G384" s="1"/>
  <c r="G363"/>
  <c r="G360" s="1"/>
  <c r="G398"/>
  <c r="G351"/>
  <c r="G348" s="1"/>
  <c r="G397"/>
  <c r="G333"/>
  <c r="G330" s="1"/>
  <c r="G291"/>
  <c r="G287" s="1"/>
  <c r="G266"/>
  <c r="G262" s="1"/>
  <c r="G326"/>
  <c r="G325"/>
  <c r="G237"/>
  <c r="G233" s="1"/>
  <c r="G222"/>
  <c r="G218" s="1"/>
  <c r="G182"/>
  <c r="G179" s="1"/>
  <c r="G137"/>
  <c r="G134" s="1"/>
  <c r="G204"/>
  <c r="G122"/>
  <c r="G119" s="1"/>
  <c r="G110"/>
  <c r="G107" s="1"/>
  <c r="F182"/>
  <c r="F179" s="1"/>
  <c r="F23"/>
  <c r="F19" s="1"/>
  <c r="F137"/>
  <c r="F134" s="1"/>
  <c r="G167"/>
  <c r="G164" s="1"/>
  <c r="G194"/>
  <c r="G191" s="1"/>
  <c r="F122"/>
  <c r="F119" s="1"/>
  <c r="F205"/>
  <c r="G205"/>
  <c r="G396" l="1"/>
  <c r="G651"/>
  <c r="G650"/>
  <c r="G324"/>
  <c r="G641"/>
  <c r="F641"/>
  <c r="G637"/>
  <c r="F637"/>
  <c r="G633"/>
  <c r="F633"/>
  <c r="G629"/>
  <c r="F629"/>
  <c r="G625"/>
  <c r="F625"/>
  <c r="G621"/>
  <c r="F621"/>
  <c r="G609"/>
  <c r="F609"/>
  <c r="G605"/>
  <c r="F605"/>
  <c r="G155"/>
  <c r="G149" s="1"/>
  <c r="G146" s="1"/>
  <c r="F155"/>
  <c r="F149" s="1"/>
  <c r="F146" s="1"/>
  <c r="F203" s="1"/>
  <c r="G80"/>
  <c r="G23" s="1"/>
  <c r="G19" s="1"/>
  <c r="G203" l="1"/>
  <c r="G649" s="1"/>
  <c r="F648"/>
  <c r="F647"/>
  <c r="F646"/>
  <c r="F645" l="1"/>
</calcChain>
</file>

<file path=xl/sharedStrings.xml><?xml version="1.0" encoding="utf-8"?>
<sst xmlns="http://schemas.openxmlformats.org/spreadsheetml/2006/main" count="1901" uniqueCount="493">
  <si>
    <r>
      <t xml:space="preserve">Задача 1 муниципальной программы: </t>
    </r>
    <r>
      <rPr>
        <sz val="12"/>
        <rFont val="Times New Roman"/>
        <family val="1"/>
        <charset val="204"/>
      </rPr>
      <t>Обеспечение населения Горьковского муниципального района качественным образованием современного уровня и улучшение качества жизни детей-сирот и детей, оставшихся без попечения родителей, воспитывающихся в семьях опекунов (попечителей), приемных родителей.</t>
    </r>
  </si>
  <si>
    <r>
      <t>Цель подпрограммы 1 муниципальной программы:</t>
    </r>
    <r>
      <rPr>
        <sz val="12"/>
        <rFont val="Times New Roman"/>
        <family val="1"/>
        <charset val="204"/>
      </rPr>
      <t xml:space="preserve"> Обеспечение населения Горьковского муниципального района качественным образованием современного уровня и улучшение качества жизни детей-сирот и детей, оставшихся без попечения родителей, воспитывающихся в семьях опекунов (попечителей), приемных родителей.</t>
    </r>
  </si>
  <si>
    <r>
      <t>Задача 1 подпрограммы 1 муниципальной программы:</t>
    </r>
    <r>
      <rPr>
        <sz val="12"/>
        <rFont val="Times New Roman"/>
        <family val="1"/>
        <charset val="204"/>
      </rPr>
      <t xml:space="preserve"> Повышение доступности качественных услуг в сфере дошкольного, начального общего, основного общего, среднего (полного) общего и дополнительного образования</t>
    </r>
  </si>
  <si>
    <r>
      <t xml:space="preserve">Задача 2 подпрограммы 1 муниципальной программы: </t>
    </r>
    <r>
      <rPr>
        <sz val="12"/>
        <rFont val="Times New Roman"/>
        <family val="1"/>
        <charset val="204"/>
      </rPr>
      <t>Выявление и поддержка талантливой молодежи</t>
    </r>
  </si>
  <si>
    <r>
      <t xml:space="preserve">Основное мероприятие 2: </t>
    </r>
    <r>
      <rPr>
        <sz val="12"/>
        <rFont val="Times New Roman"/>
        <family val="1"/>
        <charset val="204"/>
      </rPr>
      <t>Проведение мероприятий с детьми и молодежью</t>
    </r>
  </si>
  <si>
    <r>
      <t xml:space="preserve">Задача 3 подпрограммы 1 муниципальной программы:  </t>
    </r>
    <r>
      <rPr>
        <sz val="12"/>
        <rFont val="Times New Roman"/>
        <family val="1"/>
        <charset val="204"/>
      </rPr>
      <t>Развитие кадрового потенциала системы образования Горьковского муниципального района</t>
    </r>
  </si>
  <si>
    <r>
      <t>Основное мероприятие 3:</t>
    </r>
    <r>
      <rPr>
        <sz val="12"/>
        <rFont val="Times New Roman"/>
        <family val="1"/>
        <charset val="204"/>
      </rPr>
      <t xml:space="preserve"> Обеспечение системы образования Горьковского района высококвалифицированными кадрами</t>
    </r>
  </si>
  <si>
    <r>
      <t xml:space="preserve">Задача 4 подпрограммы 1 муниципальной программы:  </t>
    </r>
    <r>
      <rPr>
        <sz val="12"/>
        <rFont val="Times New Roman"/>
        <family val="1"/>
        <charset val="204"/>
      </rPr>
      <t>Организация оздоровления и отдыха детей</t>
    </r>
  </si>
  <si>
    <r>
      <t xml:space="preserve">Основное мероприятие 4: </t>
    </r>
    <r>
      <rPr>
        <sz val="12"/>
        <rFont val="Times New Roman"/>
        <family val="1"/>
        <charset val="204"/>
      </rPr>
      <t>Оздоровление детей различных категорий</t>
    </r>
  </si>
  <si>
    <r>
      <t xml:space="preserve">Задача 5 подпрограммы 1 муниципальной программы: </t>
    </r>
    <r>
      <rPr>
        <sz val="12"/>
        <rFont val="Times New Roman"/>
        <family val="1"/>
        <charset val="204"/>
      </rPr>
      <t xml:space="preserve"> Совершенствование исполнительно-распорядительной деятельности комитета по образованию в сфере образования </t>
    </r>
  </si>
  <si>
    <r>
      <t xml:space="preserve">Основное мероприятие 5: </t>
    </r>
    <r>
      <rPr>
        <sz val="12"/>
        <rFont val="Times New Roman"/>
        <family val="1"/>
        <charset val="204"/>
      </rPr>
      <t>Осуществление управления в сфере образования, создание условий для  бюджетного (бухгалтерского) обслуживания, хозяйственного, информационного и научно-методического обеспечения муниципальных образовательных организаций, надзора и контроля в сфере образования в пределах полномочий, определенных законодательством</t>
    </r>
  </si>
  <si>
    <r>
      <t xml:space="preserve">Задача 6 подпрограммы 1 муниципальной программы: </t>
    </r>
    <r>
      <rPr>
        <sz val="12"/>
        <rFont val="Times New Roman"/>
        <family val="1"/>
        <charset val="204"/>
      </rPr>
      <t xml:space="preserve"> Развитие семейных форм устройства детей-сирот и детей, оставшихся без попечения родителей</t>
    </r>
  </si>
  <si>
    <r>
      <t xml:space="preserve">Основное мероприятие 6: </t>
    </r>
    <r>
      <rPr>
        <sz val="12"/>
        <rFont val="Times New Roman"/>
        <family val="1"/>
        <charset val="204"/>
      </rPr>
      <t xml:space="preserve">                Обеспечение выплат, установленных законодательством приемным родителям и опекунам  (попечителям)</t>
    </r>
  </si>
  <si>
    <r>
      <t xml:space="preserve">Задача 7 подпрограммы 1 муниципальной программы:  </t>
    </r>
    <r>
      <rPr>
        <sz val="12"/>
        <rFont val="Times New Roman"/>
        <family val="1"/>
        <charset val="204"/>
      </rPr>
      <t>Социальная поддержка детей-сирот и детей, оставшихся без попечения родителей</t>
    </r>
  </si>
  <si>
    <r>
      <t>Основное мероприятие 7:</t>
    </r>
    <r>
      <rPr>
        <sz val="12"/>
        <rFont val="Times New Roman"/>
        <family val="1"/>
        <charset val="204"/>
      </rPr>
      <t xml:space="preserve"> Организация и осуществление деятельности по опеке и попечительству над несовершеннолетними</t>
    </r>
  </si>
  <si>
    <r>
      <t xml:space="preserve">Задача 2 муниципальной программы: </t>
    </r>
    <r>
      <rPr>
        <sz val="12"/>
        <rFont val="Times New Roman"/>
        <family val="1"/>
        <charset val="204"/>
      </rPr>
      <t>Создание благоприятных условий для укрепления единого культурного пространства и сохранения культурного наследия на территории Горьковского района, развития культурного и духовного потенциала населения, обеспечения свободы творчества и прав граждан на участие в культурной жизни и доступ к культурным ценностям</t>
    </r>
  </si>
  <si>
    <r>
      <t xml:space="preserve">Задача 2 подпрограммы 2 муниципальной программы:  </t>
    </r>
    <r>
      <rPr>
        <sz val="12"/>
        <rFont val="Times New Roman"/>
        <family val="1"/>
        <charset val="204"/>
      </rPr>
      <t>Организация работы по сохранению и приумножению нематериальных культурных ценностей, развитию самодеятельного художественного и народного творчества населения</t>
    </r>
  </si>
  <si>
    <t>Мероприятие 1: Обеспечение культурно-досуговой организации</t>
  </si>
  <si>
    <r>
      <t xml:space="preserve">Задача 3 подпрограммы 2 муниципальной программы:   </t>
    </r>
    <r>
      <rPr>
        <sz val="12"/>
        <rFont val="Times New Roman"/>
        <family val="1"/>
        <charset val="204"/>
      </rPr>
      <t>Совершенствование системы информационно-библиотечного обслуживания населения</t>
    </r>
  </si>
  <si>
    <t>Мероприятие 1: Обеспечение деятельности библиотечных организаций</t>
  </si>
  <si>
    <t>Мероприятие 1: Обеспечение деятельности организаций дополнительного образования</t>
  </si>
  <si>
    <r>
      <t xml:space="preserve">Задача 5 подпрограммы 2 муниципальной программы:  </t>
    </r>
    <r>
      <rPr>
        <sz val="12"/>
        <rFont val="Times New Roman"/>
        <family val="1"/>
        <charset val="204"/>
      </rPr>
      <t>Популяризация историко-культурного наследия на территории муниципального района</t>
    </r>
  </si>
  <si>
    <t>Мероприятие 1: Обеспечение музейной деятельности</t>
  </si>
  <si>
    <r>
      <t xml:space="preserve">Задача 6 подпрограммы 2 муниципальной программы:  </t>
    </r>
    <r>
      <rPr>
        <sz val="12"/>
        <rFont val="Times New Roman"/>
        <family val="1"/>
        <charset val="204"/>
      </rPr>
      <t xml:space="preserve"> Оказание квалифицированных консультационных юридических, методических, бухгалтерских, а также хозяйственных услуг учреждениям культуры и искусства района (на договорной основе)</t>
    </r>
  </si>
  <si>
    <r>
      <t>Основное мероприятие 6:</t>
    </r>
    <r>
      <rPr>
        <sz val="12"/>
        <rFont val="Times New Roman"/>
        <family val="1"/>
        <charset val="204"/>
      </rPr>
      <t xml:space="preserve"> Организация и ведение централизованного бухгалтерского, налогового учета и отчетности, делопроизводства, обеспечение информационно-методического спроса потребителей, осуществление контроля за соблюдением законодательных, нормативно-правовых актов, а также помощь в техническом и хозяйственном обслуживании учреждений культуры и искусства района</t>
    </r>
  </si>
  <si>
    <r>
      <t xml:space="preserve">Задача 3 муниципальной программы: </t>
    </r>
    <r>
      <rPr>
        <sz val="12"/>
        <rFont val="Times New Roman"/>
        <family val="1"/>
        <charset val="204"/>
      </rPr>
      <t>Устойчивое развитие физической культуры и спорта, реализация государственной молодежной политики, направленной на свободное и гармоничное развитие полноценной личности, раскрытие творческого потенциала молодежи Горьковского района по Омской области</t>
    </r>
  </si>
  <si>
    <r>
      <t xml:space="preserve">Цель подпрограммы 3 муниципальной программы: </t>
    </r>
    <r>
      <rPr>
        <sz val="12"/>
        <rFont val="Times New Roman"/>
        <family val="1"/>
        <charset val="204"/>
      </rPr>
      <t>Устойчивое развитие физической культуры и спорта, реализация государственной молодежной политики, направленной на свободное и гармоничное развитие полноценной личности, раскрытие творческого потенциала молодежи Горьковского района по Омской области</t>
    </r>
  </si>
  <si>
    <t>Итого по подпрограмме 3 муниципальной программы</t>
  </si>
  <si>
    <r>
      <t xml:space="preserve">Задача 4 муниципальной программы:  </t>
    </r>
    <r>
      <rPr>
        <sz val="12"/>
        <rFont val="Times New Roman"/>
        <family val="1"/>
        <charset val="204"/>
      </rPr>
      <t>Формирование условий для  обеспечения беспрепятственного доступа инвалидов к физическому окружению, транспорту, информации и связи, а также к объектам и услугам, открытым или предоставляемым населению на территории района</t>
    </r>
  </si>
  <si>
    <r>
      <t xml:space="preserve">Цель подпрограммы 4  муниципальной программы:  </t>
    </r>
    <r>
      <rPr>
        <sz val="12"/>
        <rFont val="Times New Roman"/>
        <family val="1"/>
        <charset val="204"/>
      </rPr>
      <t>Формирование условий для   обеспечения беспрепятственного доступа инвалидов к физическому окружению, транспорту, информации и связи, а также к объектам и услугам, открытым или предоставляемым населению на территории района</t>
    </r>
  </si>
  <si>
    <r>
      <t xml:space="preserve">Задача 1 подпрограммы 4 муниципальной программы:  </t>
    </r>
    <r>
      <rPr>
        <sz val="12"/>
        <rFont val="Times New Roman"/>
        <family val="1"/>
        <charset val="204"/>
      </rPr>
      <t>Формирование доступности социальной, инженерной и транспортной инфраструктуры для инвалидов</t>
    </r>
  </si>
  <si>
    <r>
      <t xml:space="preserve">Основное мероприятие 1:  </t>
    </r>
    <r>
      <rPr>
        <sz val="12"/>
        <rFont val="Times New Roman"/>
        <family val="1"/>
        <charset val="204"/>
      </rPr>
      <t>Обеспечение беспрепятственного доступа инвалидов к объектам социальной, инженерной и транспортной инфраструктуры</t>
    </r>
  </si>
  <si>
    <t xml:space="preserve">Удельный вес здании муниципальных учреждений, предоставляющих услуги населению, оборудованных с учетом потребностей инвалидов, в общем числе зданий муниципальных учреждений, предоставляющих услуги населению, с учетом потребностей инвалидов </t>
  </si>
  <si>
    <t>1.1.2.</t>
  </si>
  <si>
    <r>
      <t xml:space="preserve">Задача 2 подпрограммы 4 муниципальной программы: </t>
    </r>
    <r>
      <rPr>
        <sz val="12"/>
        <rFont val="Times New Roman"/>
        <family val="1"/>
        <charset val="204"/>
      </rPr>
      <t>Повышение качества жизни инвалидов и других лиц с ограничениями жизнедеятельности путем создания условий доступной системы услуг по медицинской, культурной, спортивно-оздоровительной и социальной реабилитации, создание условий для участия инвалидов в культурной и спортивной жизни</t>
    </r>
  </si>
  <si>
    <r>
      <t>Основное мероприятие 2:</t>
    </r>
    <r>
      <rPr>
        <sz val="12"/>
        <rFont val="Times New Roman"/>
        <family val="1"/>
        <charset val="204"/>
      </rPr>
      <t xml:space="preserve">  Обеспечение доступности и повышение оперативности и эффективности предоставления услуг инвалидам</t>
    </r>
  </si>
  <si>
    <t>2.1.2.</t>
  </si>
  <si>
    <t>2.1.3.</t>
  </si>
  <si>
    <t>2.1.4.</t>
  </si>
  <si>
    <t>2.1.5.</t>
  </si>
  <si>
    <t>2.1.6.</t>
  </si>
  <si>
    <t>2.1.7.</t>
  </si>
  <si>
    <r>
      <t xml:space="preserve">Задача 3 подпрограммы 4 муниципальной программы: </t>
    </r>
    <r>
      <rPr>
        <sz val="12"/>
        <rFont val="Times New Roman"/>
        <family val="1"/>
        <charset val="204"/>
      </rPr>
      <t>Обеспечение  занятости инвалидов, доступности для инвалидов информации, связи, услуг электронных служб</t>
    </r>
  </si>
  <si>
    <r>
      <t xml:space="preserve">Основное мероприятие 3: </t>
    </r>
    <r>
      <rPr>
        <sz val="12"/>
        <rFont val="Times New Roman"/>
        <family val="1"/>
        <charset val="204"/>
      </rPr>
      <t xml:space="preserve"> Обеспечение занятости инвалидов и доступности психолого-профориентационных услуг, информации, связи,  электронных служб</t>
    </r>
  </si>
  <si>
    <t>3.1.2.</t>
  </si>
  <si>
    <t>3. Поступлений целевого характера из федерального бюджета</t>
  </si>
  <si>
    <t>3.1.3.</t>
  </si>
  <si>
    <t>3.1.4.</t>
  </si>
  <si>
    <t>3.1.5.</t>
  </si>
  <si>
    <t>Итого по подпрограмме 4  муниципальной программы</t>
  </si>
  <si>
    <t>ВСЕГО по муниципальной  программе</t>
  </si>
  <si>
    <t>№ п/п</t>
  </si>
  <si>
    <t>Наименование</t>
  </si>
  <si>
    <t>Единица измерения</t>
  </si>
  <si>
    <t>Значение</t>
  </si>
  <si>
    <t>Всего</t>
  </si>
  <si>
    <t>2020 год</t>
  </si>
  <si>
    <t>2. Поступлений целевого характера из областного бюджета</t>
  </si>
  <si>
    <t>Х</t>
  </si>
  <si>
    <t>Всего, из них расходы за счет:</t>
  </si>
  <si>
    <t>1. Налоговых и неналоговых доходов, поступлений нецелевого характера из районного бюджета</t>
  </si>
  <si>
    <t>Доля родителей (законных представителей), получающих денежную компенсацию части родительской платы за содержание детей (присмотр и уход за детьми) в образовательных организациях, реализующих основную общеобразовательную программу дошкольного образования</t>
  </si>
  <si>
    <t>Доля обучающихся в общеобразовательных организациях,  сдавших единый государственный экзамен по русскому языку и математике,  от общего количества обучающихся в общеобразовательных организациях,  участвовавших в едином государственном экзамене по русскому языку и математике.</t>
  </si>
  <si>
    <t>Доля общеобразовательных организаций, оснащенных транспортными средствами для подвоза обучающихся соответствующих требованиям безопасности перевозки детей, от общего количества общеобразовательных организаций</t>
  </si>
  <si>
    <t>Доля обучающихся - участников олимпиад, научно-практических конференций, спортивных мероприятий, творческих конкурсов от общего количества обучающихся муниципальных образовательных организаций.</t>
  </si>
  <si>
    <t>Доля педагогов, принимающих участие в различных организационных формах предъявления опыта работы на муниципальном, региональном, всероссийском и международном уровне</t>
  </si>
  <si>
    <t>3.1.2</t>
  </si>
  <si>
    <t>3.1.3</t>
  </si>
  <si>
    <t>Доля молодых специалистов от общего количества педагогических работников образовательных организаций</t>
  </si>
  <si>
    <t>Доля потребителей муниципальных услуг, удовлетворенных качеством и доступностью муниципальных услуг в сфере образования</t>
  </si>
  <si>
    <t>Доля  опекунов  (попечителей) детей-сирот и детей, оставшихся без попечения родителей, получающих выплату на содержание подопечных детей</t>
  </si>
  <si>
    <t xml:space="preserve">Мероприятие 1: Организация и осуществление деятельности по опеке и попечительству над несовершеннолетними
</t>
  </si>
  <si>
    <t>Наименование показателя</t>
  </si>
  <si>
    <t>Финансовое обеспечение</t>
  </si>
  <si>
    <t>Итого по подпрограмме 1 муниципальной программы</t>
  </si>
  <si>
    <t>1.1.</t>
  </si>
  <si>
    <t>1.1.1.</t>
  </si>
  <si>
    <t>2.1.</t>
  </si>
  <si>
    <t>2.1.1.</t>
  </si>
  <si>
    <t>3.1.</t>
  </si>
  <si>
    <t>3.1.1.</t>
  </si>
  <si>
    <t>4.1.</t>
  </si>
  <si>
    <t>4.1.1.</t>
  </si>
  <si>
    <t>5.1.</t>
  </si>
  <si>
    <t>5.1.1.</t>
  </si>
  <si>
    <t>6.1.</t>
  </si>
  <si>
    <t>6.1.1.</t>
  </si>
  <si>
    <t>Итого по подпрограмме 2 муниципальной программы</t>
  </si>
  <si>
    <t xml:space="preserve">Мероприятие 2: Организация работ по беспрепятственному посещению инвалидами спортивных объектов
</t>
  </si>
  <si>
    <t>Мероприятие 1: Вовлечение людей с ограниченными возможностями в клубные формирования и любительские объединения районного центра культуры</t>
  </si>
  <si>
    <t>Мероприятие 4: Проведение декад, посвященных людям с ограниченными возможностями</t>
  </si>
  <si>
    <t xml:space="preserve">Мероприятие 6: Проведение встреч с ветеранами войны, труда </t>
  </si>
  <si>
    <t>Мероприятие 7: Обслуживание читателей-инвалидов на дому</t>
  </si>
  <si>
    <t>Мероприятие 5: Проведение соревнований, приуроченных ко Дню инвалидов</t>
  </si>
  <si>
    <t xml:space="preserve">Мероприятие 1: Обеспечение доступности инвалидов к объектам социальной инфраструктуры (установка пандусов) </t>
  </si>
  <si>
    <t>Итого по подпрограмме 5  муниципальной программы</t>
  </si>
  <si>
    <r>
      <t xml:space="preserve">Задача 5 муниципальной программы: </t>
    </r>
    <r>
      <rPr>
        <sz val="12"/>
        <rFont val="Times New Roman"/>
        <family val="1"/>
        <charset val="204"/>
      </rPr>
      <t>Совершенствование системы  профилактики правонарушений и наркомании, обеспечение общественной безопасности и защиты населения</t>
    </r>
  </si>
  <si>
    <r>
      <t xml:space="preserve">Цель подпрограммы 5 муниципальной программы: </t>
    </r>
    <r>
      <rPr>
        <sz val="12"/>
        <rFont val="Times New Roman"/>
        <family val="1"/>
        <charset val="204"/>
      </rPr>
      <t xml:space="preserve">Совершенствование системы  профилактики правонарушений и наркомании, обеспечение общественной безопасности и защиты населения </t>
    </r>
  </si>
  <si>
    <r>
      <t xml:space="preserve">Задача 1 подпрограммы 5 муниципальной программы: </t>
    </r>
    <r>
      <rPr>
        <sz val="12"/>
        <rFont val="Times New Roman"/>
        <family val="1"/>
        <charset val="204"/>
      </rPr>
      <t>Привлечение подростков и молодежи к проведению мероприятий, направленных на профилактику правонарушений и наркомании</t>
    </r>
  </si>
  <si>
    <t>Мероприятие 1.  Организация и проведение социально-культурных, физкультурно-спортивных мероприятий, направленных на профилактику правонарушений и наркомании терроризма и экстремизма.</t>
  </si>
  <si>
    <r>
      <t xml:space="preserve">Основное мероприятие 1: </t>
    </r>
    <r>
      <rPr>
        <sz val="12"/>
        <rFont val="Times New Roman"/>
        <family val="1"/>
        <charset val="204"/>
      </rPr>
      <t>Организационные и информационно-методические мероприятия, направленные на профилактику правонарушений и наркомании, терроризма и экстремизма.</t>
    </r>
  </si>
  <si>
    <t>Мероприятие 2. Издание,  приобретение и распространение информационно-просветительских материалов, наглядных пособий, рекомендаций, методической литературы по профилактике правонарушений и наркомании терроризма и экстремизма.</t>
  </si>
  <si>
    <t>Мероприятие 3. Проведение мероприятий по информированию жителей района о тактике действий при угрозе возникновения террористических актов,  подготовка информационных материалов о действиях в случае  возникновения угроз террористического характера, проведение тематических мероприятий (фестивалей, конкурсов).</t>
  </si>
  <si>
    <r>
      <t xml:space="preserve">Основное мероприятие 2: </t>
    </r>
    <r>
      <rPr>
        <sz val="12"/>
        <rFont val="Times New Roman"/>
        <family val="1"/>
        <charset val="204"/>
      </rPr>
      <t>Материально-технические мероприятия, направленные на профилактику правонарушений и наркомании, терроризма и экстремизма.</t>
    </r>
  </si>
  <si>
    <t>1.</t>
  </si>
  <si>
    <t>1.1.3.</t>
  </si>
  <si>
    <t>2.</t>
  </si>
  <si>
    <t>Количество просветительских материалов наглядных пособий</t>
  </si>
  <si>
    <t>Количество мероприятий по профилактике правонарушений, наркомании, терроризма и экстремизма</t>
  </si>
  <si>
    <r>
      <t xml:space="preserve">Цель подпрограммы 2 муниципальной программы: </t>
    </r>
    <r>
      <rPr>
        <sz val="12"/>
        <rFont val="Times New Roman"/>
        <family val="1"/>
        <charset val="204"/>
      </rPr>
      <t>Создание благоприятных условий для укрепления единого культурного пространства и сохранения культурного наследия на территории Горьковского района, развития культурного и духовного потенциала населения, обеспечения свободы творчества и прав граждан на участие в культурной жизни и доступ к культурным ценностям</t>
    </r>
  </si>
  <si>
    <r>
      <t xml:space="preserve">Задача 1 подпрограммы 2 муниципальной программы: </t>
    </r>
    <r>
      <rPr>
        <sz val="12"/>
        <rFont val="Times New Roman"/>
        <family val="1"/>
        <charset val="204"/>
      </rPr>
      <t>Содействие в развитии профессионального искусства, любительского творчества, обеспечение беспрепятственного доступа к музейным коллекциям и библиотечным фондам населения Горьковского муниципального района.</t>
    </r>
  </si>
  <si>
    <r>
      <t xml:space="preserve">Основное мероприятие 1: </t>
    </r>
    <r>
      <rPr>
        <sz val="12"/>
        <rFont val="Times New Roman"/>
        <family val="1"/>
        <charset val="204"/>
      </rPr>
      <t>Совершенствование системы координации и контроля сферы культуры на территории Горьковского муниципального района</t>
    </r>
  </si>
  <si>
    <r>
      <t>Основное мероприятие 2:</t>
    </r>
    <r>
      <rPr>
        <sz val="12"/>
        <rFont val="Times New Roman"/>
        <family val="1"/>
        <charset val="204"/>
      </rPr>
      <t xml:space="preserve"> Организация досуга населения, направленная на сохранение, распространение и освоение культурных ценностей, а также приобщение населения района к творчеству, культурному развитию и самообразованию</t>
    </r>
  </si>
  <si>
    <r>
      <t>Основное мероприятие 3:</t>
    </r>
    <r>
      <rPr>
        <sz val="12"/>
        <rFont val="Times New Roman"/>
        <family val="1"/>
        <charset val="204"/>
      </rPr>
      <t xml:space="preserve"> Организация библиотечного и информационного обслуживания населения </t>
    </r>
  </si>
  <si>
    <r>
      <t xml:space="preserve">Основное мероприятие 5: </t>
    </r>
    <r>
      <rPr>
        <sz val="12"/>
        <rFont val="Times New Roman"/>
        <family val="1"/>
        <charset val="204"/>
      </rPr>
      <t>Предоставление доступа к музейным коллекциям (фондам) на территории Горьковского муниципального района</t>
    </r>
  </si>
  <si>
    <r>
      <t>Цель муниципальной программы:</t>
    </r>
    <r>
      <rPr>
        <sz val="12"/>
        <rFont val="Times New Roman"/>
        <family val="1"/>
        <charset val="204"/>
      </rPr>
      <t xml:space="preserve"> Развитие социальной сферы Горьковского муниципального района Омской области.</t>
    </r>
  </si>
  <si>
    <t>Мероприятие 1.  Приобретение камер видеонаблюдения и прочих технических средств</t>
  </si>
  <si>
    <t>Мероприятие 2.  Организация мероприятий по внедрению аппаратно-программного комплекса "Безопасный город"</t>
  </si>
  <si>
    <t>Мероприятие 3.  Организация деятельности добровольных народных дружин на территории Горьковского муниципального района</t>
  </si>
  <si>
    <t>единиц</t>
  </si>
  <si>
    <t>Количество лиц с ограниченными возможностями посетивших спортивные объекты</t>
  </si>
  <si>
    <t>Доля муниципальных образовательных организаций Горьковского района, допущенных муниципальными комиссиями по проверке готовности образовательных организаций к началу нового учебного года, в общем количестве муниципальных образовательных организаций Горьковского района</t>
  </si>
  <si>
    <t>Количество отремонтированных спортивных залов</t>
  </si>
  <si>
    <t>Количество учащихся дополнительно привлеченных для занятий физической культурой и спортом, во внеурочное время</t>
  </si>
  <si>
    <t>человек</t>
  </si>
  <si>
    <t>Соотношение средней заработной платы работников учреждений культуры к среднемесячному доходу от трудовой деятельности по Омской области</t>
  </si>
  <si>
    <t>процент</t>
  </si>
  <si>
    <t>Соотношение средней заработной платы педагогических работников к средней заработной плате учителей по Омской области</t>
  </si>
  <si>
    <t>Соблюдение уровня заработной платы работников учреждения не менее минимального размера оплаты труда</t>
  </si>
  <si>
    <t xml:space="preserve">Мероприятие 2: Выплаты заработной платы работникам муниципальных учреждений в сфере культуры  </t>
  </si>
  <si>
    <t>5.1.2.</t>
  </si>
  <si>
    <t xml:space="preserve">Мероприятие 2: Руководство и управление в сфере установленных функций органов местного самоуправления </t>
  </si>
  <si>
    <t>5.1.3.</t>
  </si>
  <si>
    <t xml:space="preserve">Доля учащихся принявших участие в муниципальном этапе всероссийской олимпиады школьников от общего количества обучающихся общеобразовательных организаций района </t>
  </si>
  <si>
    <t>X</t>
  </si>
  <si>
    <t>Обеспечение сохранности имущества оздоровительного лагеря "Жемчужина"</t>
  </si>
  <si>
    <t>Количество единиц оборудования включенного в комплекс за период</t>
  </si>
  <si>
    <t>Количество добровольных народных дружин действующих на территории муниципального района</t>
  </si>
  <si>
    <t>3.</t>
  </si>
  <si>
    <r>
      <t xml:space="preserve">Задача 3 подпрограммы 5 муниципальной программы: </t>
    </r>
    <r>
      <rPr>
        <sz val="12"/>
        <rFont val="Times New Roman"/>
        <family val="1"/>
        <charset val="204"/>
      </rPr>
      <t>Повышение уровня безопасности людей на водных объектах Горьковского муниципального района</t>
    </r>
  </si>
  <si>
    <r>
      <t xml:space="preserve">Основное мероприятие 3: </t>
    </r>
    <r>
      <rPr>
        <sz val="12"/>
        <rFont val="Times New Roman"/>
        <family val="1"/>
        <charset val="204"/>
      </rPr>
      <t>Пропаганда и обучение населения мерам безопасности на водных объектах, а также создание условий, обеспечивающих безопасность населения на водных объектах Горьковского муниципального района Омской области</t>
    </r>
  </si>
  <si>
    <t>Мероприятие 1. Организация и проведение уроков "Правила поведения на воде"</t>
  </si>
  <si>
    <t>Количество проведенных уроков</t>
  </si>
  <si>
    <t xml:space="preserve">Мероприятие 2. Установка информационных аншлагов о запрете купания в местах, запрещенных для купания </t>
  </si>
  <si>
    <t xml:space="preserve">Количество установленных информационных аншлагов о запрете купания в местах, запрещенных для купания  </t>
  </si>
  <si>
    <t>3.1.4</t>
  </si>
  <si>
    <t>Мероприятие 3. Патрулирование мест традиционно сложившегося отдыха населения на водных объектах Горьковского муниципального района в целях профилактики и пресечения правонарушений</t>
  </si>
  <si>
    <t>Мероприятие 4. Проведение рейдовых мероприятий на водных объектах Горьковского муниципального района в целях предупреждения, выявления и устранения правонарушений</t>
  </si>
  <si>
    <t>Количество патрулей</t>
  </si>
  <si>
    <t>Количество проведенных рейдовых мероприятий</t>
  </si>
  <si>
    <t>4.1.2.</t>
  </si>
  <si>
    <t>6.1.2.</t>
  </si>
  <si>
    <t xml:space="preserve">Мероприятие 2: Выплаты заработной платы работникам муниципальных учреждений в сфере культуры </t>
  </si>
  <si>
    <t>Соблюдение уровня заработной платы работников учреждений финансово - экономического, хозяйственного, учебно - методического, информационно - кадрового сопровождения не ниже МРОТ</t>
  </si>
  <si>
    <t>Мероприятие 3: Поддержка отрасли культуры (комплектование книжных фондов библиотек муниципальных образований Омской области)</t>
  </si>
  <si>
    <t>Количество посещений общедоступных библиотек (публичных) библиотек (на 1 жителя в год)</t>
  </si>
  <si>
    <t>4.1.3.</t>
  </si>
  <si>
    <t>6.1.3.</t>
  </si>
  <si>
    <t>Количество созданных рабочих мест для инвалидов</t>
  </si>
  <si>
    <r>
      <t xml:space="preserve">Основное мероприятие 1: </t>
    </r>
    <r>
      <rPr>
        <sz val="12"/>
        <rFont val="Times New Roman"/>
        <family val="1"/>
        <charset val="204"/>
      </rPr>
      <t>Оказание услуг муниципальными образовательными организациями по предоставлению дошкольного, начального общего, основного общего, среднего (полного) общего и дополнительного образования</t>
    </r>
  </si>
  <si>
    <t>1.1.16.</t>
  </si>
  <si>
    <t>Доля муниципальных образовательных организаций, в которых проведены мероприятия по ремонту зданий, установке систем и оборудования пожарной и общей безопасности за счет средств субсидий на ремонт зданий, установку систем и оборудования пожарной и общей безопасности в муниципальных образовательных организациях в общем количестве муниципальных образовательных организаций района, которым предоставлена субсидия</t>
  </si>
  <si>
    <t>1.1.17.</t>
  </si>
  <si>
    <t>Численность детей, обучающихся на базе центров образования цифрового и гуманитарного профилей, в том числе по предметным областям "Технология", "Информатика", "Основы безопасности жизнедеятельности"</t>
  </si>
  <si>
    <t>Доля муниципальных общеобразовательных организаций, в которых проведены мероприятия по ремонту зданий, сооружений,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субсидии на ремонт зданий, сооружений,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профилей, в общем количестве муниципальных образовательных организаций района, которым предоставлена субсидия</t>
  </si>
  <si>
    <t>Количество мероприятий, направленных на поддержку народных художественных промыслов</t>
  </si>
  <si>
    <t>Мероприятие 3: Сохранение, возрождение и развитие народных художественных промыслов и ремесел</t>
  </si>
  <si>
    <t>4.1.5.</t>
  </si>
  <si>
    <t>Количество детей от шести до восемнадцати лет направленных в оздоровительные лагеря</t>
  </si>
  <si>
    <t>«Развитие социальной сферы Горьковского муниципального района Омской области на 2020-2030 годы»</t>
  </si>
  <si>
    <t>Количество подведомственных юридических лиц учреждений культуры района</t>
  </si>
  <si>
    <t>4.1.4.</t>
  </si>
  <si>
    <t>Мероприятие 5: Приобретение стационарных металлодетекторов</t>
  </si>
  <si>
    <t>Количество культурно-досуговых мероприятий, проведенных за отчетный период</t>
  </si>
  <si>
    <t xml:space="preserve"> -</t>
  </si>
  <si>
    <t xml:space="preserve"> Количество пользователей общедоступной муниципальной библиотеки</t>
  </si>
  <si>
    <t>Мероприятие 4: Софинансирование расходов муниципальных библиотек на обеспечение широкополосному доступу к сети "Интернет"</t>
  </si>
  <si>
    <t>Доля общедоступных (публичных) библиотек, подключенных к сети "Интернет"</t>
  </si>
  <si>
    <t>4.</t>
  </si>
  <si>
    <r>
      <t xml:space="preserve">Задача 4 подпрограммы 2 муниципальной программы: </t>
    </r>
    <r>
      <rPr>
        <sz val="12"/>
        <rFont val="Times New Roman"/>
        <family val="1"/>
        <charset val="204"/>
      </rPr>
      <t>Выявление и поддержка одаренных граждан, приобщение их к профессиональному искусству</t>
    </r>
  </si>
  <si>
    <r>
      <t xml:space="preserve">Основное мероприятие 4: </t>
    </r>
    <r>
      <rPr>
        <sz val="12"/>
        <rFont val="Times New Roman"/>
        <family val="1"/>
        <charset val="204"/>
      </rPr>
      <t>Предоставление дополнительного образования</t>
    </r>
  </si>
  <si>
    <t xml:space="preserve"> Количество обучающихся в муниципальном образовательном учреждении дополнительного образования</t>
  </si>
  <si>
    <t>Мероприятие 4: Укрепление материально-технической базы и оснащение оборудованием, музыкальными инструментами детских школ искусств</t>
  </si>
  <si>
    <t>Количество детских школ искусств, укрепивших материально-техническую базу и оснащение оборудованием, музыкальными инструментами</t>
  </si>
  <si>
    <t>Обеспечение антитеррористической защиты зданий учреждений культуры</t>
  </si>
  <si>
    <t>5.</t>
  </si>
  <si>
    <t>Количество мероприятий по научно-просветительской деятельности, проведенных музеем за отчетный период</t>
  </si>
  <si>
    <t>6.</t>
  </si>
  <si>
    <t>Мероприятие 1: Обеспечение деятельности центра бухгалтерского и технического обслуживания учреждений культуры</t>
  </si>
  <si>
    <t>Количество обслуживаемых юридических лиц учреждений культуры</t>
  </si>
  <si>
    <t>6.1.4.</t>
  </si>
  <si>
    <t>Мероприятие 4: Приобретение транспортных средств</t>
  </si>
  <si>
    <t>Количество приобретенных транспортных средств</t>
  </si>
  <si>
    <t>Мероприятие 1: 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образования.</t>
  </si>
  <si>
    <t>1.1.4.</t>
  </si>
  <si>
    <t>1.1.8.</t>
  </si>
  <si>
    <t>1.1.7.</t>
  </si>
  <si>
    <t>1.1.9.</t>
  </si>
  <si>
    <t>штук</t>
  </si>
  <si>
    <t>1.1.11.</t>
  </si>
  <si>
    <t>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Горьковского муниципального района Омской области, в соответствии с соглашением</t>
  </si>
  <si>
    <t>1.1.12.</t>
  </si>
  <si>
    <t>Количество муниципальных общеобразовательных организаций, в которых проведено обновление материально-технической базы для формирования у обучающихся современных технологических и гуманитарных навыков</t>
  </si>
  <si>
    <t xml:space="preserve"> - </t>
  </si>
  <si>
    <t>1.1.13.</t>
  </si>
  <si>
    <t>1.1.14.</t>
  </si>
  <si>
    <t>Доля обучающихся в муниципальных общеобразовательных организациях, обеспечиваемых горячим питанием (готовой к употреблению пищевой продукцией) за счет субсидии на организацию горячего питания обучающихся в муниципальных общеобразовательных организациях (обеспечение готовой к употреблению пищевой продукцией), в общей численности обучающихся, проживающих в семьях, в которых средний доход на каждого члена семьи ниже полуторной величины прожиточного минимума в Омской области в расчете на душу населения, определенной по данным образовательных организаций</t>
  </si>
  <si>
    <t>1.1.15.</t>
  </si>
  <si>
    <t>Наличие проектно-сметной документации прошедшей государственную экспертизу</t>
  </si>
  <si>
    <t>Мероприятие 1: Обеспечение деятельности оздоровительного лагеря "Жемчужина"</t>
  </si>
  <si>
    <t>Мероприятие 2: Организация и осуществление мероприятий по работе с детьми и молодёжью в каникулярное время</t>
  </si>
  <si>
    <t>Доля приемных родителей получающих выплату на содержание подопечных детей</t>
  </si>
  <si>
    <t>Доля приемных родителей, получающих ежемесячное денежное вознаграждение</t>
  </si>
  <si>
    <t>7.</t>
  </si>
  <si>
    <t>7.1.</t>
  </si>
  <si>
    <t>7.1.1.</t>
  </si>
  <si>
    <t>Мероприятие 1: 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организациях.</t>
  </si>
  <si>
    <t>Доля детей-сирот и детей, оставшихся без попечения родителей, переданных на воспитание в семью, от общего количества выявленных  детей - сирот и детей, оставшихся без попечения родителей, в текущем году.</t>
  </si>
  <si>
    <t>Количество созданных в районе клубных формирований с участием инвалидов</t>
  </si>
  <si>
    <t>Мероприятие 2: Презентация выставки "Чтение в любом формате". Обзор книг для не зрячих и слабовидящих</t>
  </si>
  <si>
    <t xml:space="preserve"> Количество пользователей (инвалидов) общедоступной муниципальной библиотекой</t>
  </si>
  <si>
    <t>Мероприятие 3: Льготное посещение детьми-инвалидами культурно-массовых мероприятий</t>
  </si>
  <si>
    <t>Количество культурно-массовых мероприятий, в которых предусмотрено льготное посещение детьми-инвалидами</t>
  </si>
  <si>
    <t>Количество проведенных культурно-массовых мероприятий для инвалидов</t>
  </si>
  <si>
    <t>Количество проведенных спортивных мероприятий для инвалидов</t>
  </si>
  <si>
    <t>Количество проведенных мероприятий для ветеранов войны и труда</t>
  </si>
  <si>
    <t>Количество пользователей книгами для слепых и слабовидящих</t>
  </si>
  <si>
    <t xml:space="preserve">Мероприятие 1:  Трудоустройство на квотируемые места </t>
  </si>
  <si>
    <t xml:space="preserve">Количество трудоустроенных инвалидов </t>
  </si>
  <si>
    <t xml:space="preserve">Мероприятие 2: Организация обучения с использованием дистанционных образовательных технологий детей-инвалидов, не посещающих образовательные учреждения по состоянию здоровья </t>
  </si>
  <si>
    <t>Мероприятие 3: Обучение родителей детей-инвалидов по вопросам дистанционного образования</t>
  </si>
  <si>
    <t>Количество детей с ограниченными возможностями здоровья, обучающихся на дому с использованием дистанционных технологий</t>
  </si>
  <si>
    <t xml:space="preserve">Мероприятие 4: Информирование о предстоящих бесплатных культурно-досуговых мероприятиях, в том числе с использованием компьютерных технологий </t>
  </si>
  <si>
    <t>Количество размещенной информации о предстоящих бесплатных культурно-досуговых мероприятиях с использованием компьютерных технологий</t>
  </si>
  <si>
    <t>Количество детей вовлеченных в добровольческую (волонтерскую), антинаркотическую деятельность</t>
  </si>
  <si>
    <t>Количество приобретенных камер видеонаблюдения и прочих технических средств</t>
  </si>
  <si>
    <t xml:space="preserve">Мероприятие 4. Реализация мероприятий по обеспечению безопасности проживающих в спецжилфонде  </t>
  </si>
  <si>
    <t>Количество проведенных мероприятий по обеспечению безопасности проживающих в спецжилфонде</t>
  </si>
  <si>
    <t>Мероприятие 5: Разработка проектно-сметной документации на капитальный ремонт здания муниципальной библиотеки</t>
  </si>
  <si>
    <t>Количество разработанных проектов</t>
  </si>
  <si>
    <t>3.1.6.</t>
  </si>
  <si>
    <t xml:space="preserve">Мероприятие 6: Капитальный ремонт здания муниципальной библиотеки </t>
  </si>
  <si>
    <t>Количество зданий муниципальной библиотеки, в которой проведен капитальный ремонт</t>
  </si>
  <si>
    <t>Мероприятие 2: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оргаизациях, общедоступного и бесплатного дошкольного, 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субвенции местным бюджетом,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соответствиии с законодательством</t>
  </si>
  <si>
    <t>Мероприятие 1: Проведение районных конференций, смотров-конкурсов, конкурсов, мастер-классов, Интернет-конференций, научно-практических конференций, форумов, семинаров, совещаний, "круглых столов", выставок, фестивалей, торжественных мероприятий для педагогических работников образовательных учреждений, организация участия победителей районного этапа областных конкурсов в финальном этапе областных конкурсов</t>
  </si>
  <si>
    <t>Мероприятие 3: Предоставление 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организациях.</t>
  </si>
  <si>
    <t>Мероприятие 2: Предоставление ежемесячного денежного вознаграждения опекунам (попечителям) за осуществление опеки или попечительства, приемным родителям за осуществление обязанностей по договору о приемной семье</t>
  </si>
  <si>
    <t>Обеспеченность государственных гарантий прав граждан на получение общедоступного и бесплатного дошкольного,  начального общего, основного общего, среднего (полного) общего и дополнительного образования</t>
  </si>
  <si>
    <r>
      <t xml:space="preserve">Задача 1 подпрограммы 3 муниципальной программы: </t>
    </r>
    <r>
      <rPr>
        <sz val="12"/>
        <rFont val="Times New Roman"/>
        <family val="1"/>
        <charset val="204"/>
      </rPr>
      <t>Создание условий для привлечения жителей Горьковского района к регулярным занятием физической культурой и спортом</t>
    </r>
  </si>
  <si>
    <r>
      <t xml:space="preserve">Основное мероприятие 1: </t>
    </r>
    <r>
      <rPr>
        <sz val="12"/>
        <rFont val="Times New Roman"/>
        <family val="1"/>
        <charset val="204"/>
      </rPr>
      <t>Организация спортивно-массовых мероприятий и других мероприятий по формированию ЗОЖ, участие в соревнованиях различного уровня</t>
    </r>
  </si>
  <si>
    <t>Мероприятие 1: Организация и проведение спортивно-массовых и физкультурных мероприятий</t>
  </si>
  <si>
    <t>Количество проведенных физкультурно-спортивных мероприятий</t>
  </si>
  <si>
    <t>Мероприятие 2:  Проведение мероприятий по формированию ЗОЖ, участие в соревнованиях различного уровня</t>
  </si>
  <si>
    <t>Доля населения систематически занимающегося физической культурой и спортом</t>
  </si>
  <si>
    <t>Мероприятие 3: Обеспечение деятельности физкультурно-оздоровительного комплекса</t>
  </si>
  <si>
    <t>Отсутствие кредиторской задолженности по оплате топливно-энергетических ресурсов</t>
  </si>
  <si>
    <t>1/0</t>
  </si>
  <si>
    <t>Мероприятие 4: Руководство и управление в сфере установленных функций органов местного самоуправления</t>
  </si>
  <si>
    <t>Количество подведомственных учреждений</t>
  </si>
  <si>
    <r>
      <t xml:space="preserve">Задача 2 подпрограммы 3 муниципальной программы: </t>
    </r>
    <r>
      <rPr>
        <sz val="12"/>
        <rFont val="Times New Roman"/>
        <family val="1"/>
        <charset val="204"/>
      </rPr>
      <t>Обеспечение материально-технической базы в сфере физической культуры и спорта</t>
    </r>
  </si>
  <si>
    <r>
      <t xml:space="preserve">Основное мероприятие 2: </t>
    </r>
    <r>
      <rPr>
        <sz val="12"/>
        <rFont val="Times New Roman"/>
        <family val="1"/>
        <charset val="204"/>
      </rPr>
      <t>Создание условий для проведения спортивных мероприятий</t>
    </r>
  </si>
  <si>
    <t>Мероприятие 1: Приобретение спортивного оборудования и инвентаря для проведения мероприятий и подготовки спортсменов</t>
  </si>
  <si>
    <t>Количество приобретенного инвентаря и оборудования</t>
  </si>
  <si>
    <t>Сохранение функциональных свойств зданий, находящихся в оперативном управлении</t>
  </si>
  <si>
    <r>
      <t xml:space="preserve">Задача 3 подпрограммы 3 муниципальной программы: </t>
    </r>
    <r>
      <rPr>
        <sz val="12"/>
        <rFont val="Times New Roman"/>
        <family val="1"/>
        <charset val="204"/>
      </rPr>
      <t>Реализация государственной молодежной политики, направленной на свободное и гармоничное развитие полноценной личности</t>
    </r>
  </si>
  <si>
    <r>
      <t xml:space="preserve">Основное мероприятие 3: </t>
    </r>
    <r>
      <rPr>
        <sz val="12"/>
        <rFont val="Times New Roman"/>
        <family val="1"/>
        <charset val="204"/>
      </rPr>
      <t>Создание условий для социализации и эффективной самореализации молодежи Горьковского района, повышение качества и доступности услуг по оздоровлению и отдыху детей в Горьковском районе</t>
    </r>
  </si>
  <si>
    <t xml:space="preserve">3.1.1. </t>
  </si>
  <si>
    <t>Общая численность трудоустроенных несовершеннолетних от 14 до 18 лет в летний период</t>
  </si>
  <si>
    <t>Общая численность детей и подростков оздоровленных в рамках палаточных походов</t>
  </si>
  <si>
    <t>Мероприятие 3: Организация молодёжных мероприятий по различным направлениям</t>
  </si>
  <si>
    <t>Количество проведенных молодёжных мероприятий по различным направлениям</t>
  </si>
  <si>
    <t>Мероприятие 4: Организация профессиональной подготовки, переподготовки, повышении квалификации, посещение семинаров специалистами</t>
  </si>
  <si>
    <t>Количество руководителей и специалистов обученных в текущем периоде</t>
  </si>
  <si>
    <t>Мероприятие 5: Выплата заработной платы работникам муниципальных учреждений в сфере молодежной политики</t>
  </si>
  <si>
    <t>Соблюдение уровня заработной платы работников учреждений не ниже минимального размера оплаты труда</t>
  </si>
  <si>
    <t>Мероприятие 1: Руководство и управление в сфере установленных функций органов местного самоуправления</t>
  </si>
  <si>
    <t>Мероприятие 3: 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</si>
  <si>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Мероприятие 3: Обеспечение деятельности дошкольных учреждений</t>
  </si>
  <si>
    <t xml:space="preserve">Мероприятие 4: Организация предоставления общедоступного и бесплатного начального общего, основного общего, среднего (полного) общего образования </t>
  </si>
  <si>
    <t>1.1.5.</t>
  </si>
  <si>
    <t xml:space="preserve">Мероприятие 5: Организация предоставления общедоступного и бесплатного дополнительного образования </t>
  </si>
  <si>
    <t>Доля муниципальных учреждений дошкольного образования, общеобразовательных учреждений и учреждений дополнительного образования соответствующих современным условиям</t>
  </si>
  <si>
    <t>1.1.6.</t>
  </si>
  <si>
    <t>Мероприятие 6: Организация проведения государственной (итоговой) аттестации обучающихся, освоивших образовательные программы основного общего образования</t>
  </si>
  <si>
    <t>Мероприятие 7: Организация ремонта и техническое обслуживание автотранспортных средств общеобразовательных организаций, осуществляющих подвоз обучающихся</t>
  </si>
  <si>
    <t xml:space="preserve">Мероприятие 8: Развитие материально-технической базы спортивных учреждений </t>
  </si>
  <si>
    <t>1.1.10.</t>
  </si>
  <si>
    <t>Мероприятие 10: Создание в муниципальных общеобразовательных организациях, расположенных в сельской местности, условий для занятий физической культурой и спортом</t>
  </si>
  <si>
    <t>Мероприятие 1: Организация и проведение мероприятий (в том числе конкурсов, олимпиад), направленных на выявление способной и талантливой молодежи</t>
  </si>
  <si>
    <t xml:space="preserve">Мероприятие 2: Организация и проведение муниципального этапа всероссийской олимпиады школьников по общеобразовательным предметам </t>
  </si>
  <si>
    <t>Мероприятие 2: Единовременная подъемная выплата молодым специалистам муниципальных образовательных учреждений Горьковского муниципального района</t>
  </si>
  <si>
    <t>Мероприятие 3: Выплата муниципальной стипендии студентам, заключивших договор о целевом обучении</t>
  </si>
  <si>
    <t>Мероприятие 3: Обеспечение организации дополнительного образования детей в муниципальных организациях дополнительного образования, осуществления финансово - экономического, хозяйственного, учебно - методического, информационно - кадрового сопровождения муниципальных образовательных организаций</t>
  </si>
  <si>
    <t>Мероприятие 11: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</si>
  <si>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Мероприятие 12: Обеспечение организации дополнительного образования детей в муниципальных организациях дополнительного образования, осуществления финансово - экономического, хозяйственного, учебно - методического, информационно - кадрового сопровождения муниципальных образовательных организаций</t>
  </si>
  <si>
    <t xml:space="preserve">Мероприятие 13: Обновление материально-технической базы для формирования у обучающихся современных технологических и гуманитарных навыков </t>
  </si>
  <si>
    <t>Мероприятие 14: 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</si>
  <si>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 xml:space="preserve">Мероприятие 15: Ремонт зданий, установка систем и оборудования пожарной и общей безопасности в муниципальных образовательных организациях  </t>
  </si>
  <si>
    <t>Мероприятие 16: 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</si>
  <si>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Мероприятие 17: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организациях, участия обучающихся в мероприятиях</t>
  </si>
  <si>
    <t>1.1.18.</t>
  </si>
  <si>
    <t>Мероприятие 18: 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</si>
  <si>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1.1.19.</t>
  </si>
  <si>
    <t>Мероприятие 19: Проектирование крытого хоккейного корта в р.п. Горьковское</t>
  </si>
  <si>
    <t>5.1.4.</t>
  </si>
  <si>
    <t>Мероприятие 4: Содержание и ремонт имущества, находящегося в оперативном управлении</t>
  </si>
  <si>
    <t>Количество исполненных договоров</t>
  </si>
  <si>
    <t>Мероприятие 1: Организация временного трудоустройства несовершеннолетних, содействие профессиональному самоопределению и адаптации</t>
  </si>
  <si>
    <t>Мероприятие 1: Осуществление управления в сфере образования, создание условий для  бюджетного (бухгалтерского) обслуживания, хозяйственного, информационного и научно-методического обеспечения муниципальных образовательных организаций, надзора и контроля в сфере образования в пределах полномочий, определенных законодательством</t>
  </si>
  <si>
    <r>
      <rPr>
        <b/>
        <sz val="12"/>
        <rFont val="Times New Roman"/>
        <family val="1"/>
        <charset val="204"/>
      </rPr>
      <t xml:space="preserve">Задача 6 муниципальной программы: </t>
    </r>
    <r>
      <rPr>
        <sz val="12"/>
        <rFont val="Times New Roman"/>
        <family val="1"/>
        <charset val="204"/>
      </rPr>
      <t>Увеличение ожидаемой продолжительности предстоящей жизни жителей Горьковского муниципального района</t>
    </r>
  </si>
  <si>
    <r>
      <t xml:space="preserve">Основное мероприятие 2: </t>
    </r>
    <r>
      <rPr>
        <sz val="12"/>
        <rFont val="Times New Roman"/>
        <family val="1"/>
        <charset val="204"/>
      </rPr>
      <t>Участие в реализации региональных информационно-коммуникационных кампаний по укреплению общественного здоровья, основные направления - снижение потребления табака и алкоголя, повышение приверженности к здоровому питанию, физической активности, мотивирование на ведение здорового образа жизни, сохранение репродуктивного здоровья, необходимости своевременного прохождения диспансеризации и профилактических медицинских осмотров с использованием носителей социальной рекламы</t>
    </r>
  </si>
  <si>
    <t>2.1.8.</t>
  </si>
  <si>
    <r>
      <t xml:space="preserve">Задача 3 подпрограммы 6 муниципальной программы: </t>
    </r>
    <r>
      <rPr>
        <sz val="12"/>
        <rFont val="Times New Roman"/>
        <family val="1"/>
        <charset val="204"/>
      </rPr>
      <t>Внедрение программ укрепления здоровья на рабочем месте (корпоративных программ укрепления здоровья)</t>
    </r>
  </si>
  <si>
    <r>
      <t xml:space="preserve">Основное мероприятие 3: </t>
    </r>
    <r>
      <rPr>
        <sz val="12"/>
        <rFont val="Times New Roman"/>
        <family val="1"/>
        <charset val="204"/>
      </rPr>
      <t>Проведение мероприятий по информированию руководителей предприятий, учреждений, организаций Горьковского муниципального района Омской области с целью продвижения и внедрения корпоративных программ по укреплению здоровья работников</t>
    </r>
  </si>
  <si>
    <r>
      <rPr>
        <b/>
        <sz val="12"/>
        <rFont val="Times New Roman"/>
        <family val="1"/>
        <charset val="204"/>
      </rPr>
      <t xml:space="preserve">Задача 1 подпрограммы 6 муниципальной программы: </t>
    </r>
    <r>
      <rPr>
        <sz val="12"/>
        <rFont val="Times New Roman"/>
        <family val="1"/>
        <charset val="204"/>
      </rPr>
      <t>Развитие механизма межведомственного взаимодействия в реализации мероприятий подпрограммы по укреплению здоровья населения</t>
    </r>
  </si>
  <si>
    <r>
      <rPr>
        <b/>
        <sz val="12"/>
        <rFont val="Times New Roman"/>
        <family val="1"/>
        <charset val="204"/>
      </rPr>
      <t xml:space="preserve">Основное мероприятие 1: </t>
    </r>
    <r>
      <rPr>
        <sz val="12"/>
        <rFont val="Times New Roman"/>
        <family val="1"/>
        <charset val="204"/>
      </rPr>
      <t>Создание межведомственной рабочей группы с участием заинтересованных специалистов структурных подразделений Администрации Горьковского муниципального района Омской области, представителей общественности и волонтерских организаций Горьковского муниципального района Омской области для выработки основных стратегических направлений и координации мероприятий подпрограммы</t>
    </r>
  </si>
  <si>
    <r>
      <t xml:space="preserve">Задача 4 подпрограммы 6 муниципальной программы: </t>
    </r>
    <r>
      <rPr>
        <sz val="12"/>
        <rFont val="Times New Roman"/>
        <family val="1"/>
        <charset val="204"/>
      </rPr>
      <t>Создание условий для ведения населением Горьковского муниципального района Омской области здорового образа жизни</t>
    </r>
  </si>
  <si>
    <r>
      <t xml:space="preserve">Основное мероприятие 4: </t>
    </r>
    <r>
      <rPr>
        <sz val="12"/>
        <rFont val="Times New Roman"/>
        <family val="1"/>
        <charset val="204"/>
      </rPr>
      <t>Обеспечение условий для повышения физической активности различных групп населения Горьковского муниципального района Омской области, включая оборудование общедоступных терренкуров, велосипедных дорожек, игровых, спортивных площадок, других спортивных сооружений для развития массовой физкультуры, в том числе для несовершеннолетних и лиц пожилого возраста.</t>
    </r>
  </si>
  <si>
    <t>Итого по подпрограмме 6  муниципальной программы</t>
  </si>
  <si>
    <t>Общий тираж изданной информационной печатной продукции (памяток, буклетов, плакатов)</t>
  </si>
  <si>
    <t>Мероприятие 5: Реализация дополнительных мероприятий в области содействия занятости населения включая в себя проведение специальной оценки условий труда на рабочих местах работающих инвалидов и оборудование (оснащение) рабочего места для работы инвалида в соответствии с индивидуальной программой реабилитации или абилитации инвалида</t>
  </si>
  <si>
    <t>Мероприятие 9: 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</si>
  <si>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 xml:space="preserve">Мероприятие 2: Организация и осуществление мероприятий по работе с детьми и молодежью в каникулярное время  </t>
  </si>
  <si>
    <t>Мероприятие 6: Участие в организации и финансировании проведения общественных работ</t>
  </si>
  <si>
    <t>Количество трудоустроенных граждан на общественные работы</t>
  </si>
  <si>
    <r>
      <t xml:space="preserve">Задача 4 подпрограммы 3 муниципальной программы: </t>
    </r>
    <r>
      <rPr>
        <sz val="12"/>
        <rFont val="Times New Roman"/>
        <family val="1"/>
        <charset val="204"/>
      </rPr>
      <t>Выполнение полномочий, переданных Горьковским городским поселением в сфере молодежной политики и физической культуры и спорта</t>
    </r>
  </si>
  <si>
    <t>Мероприятие 1: Организация содержательного досуга детей и молодежи по месту жительства</t>
  </si>
  <si>
    <t>Количество участников молодежных мероприятий</t>
  </si>
  <si>
    <t>Мероприятие 2: Организация и проведение спортивных и физкультурно-оздоровительных мероприятий</t>
  </si>
  <si>
    <t>Количество участников спортивных и физкультурно-оздоровительных мероприятий</t>
  </si>
  <si>
    <r>
      <t xml:space="preserve">Основное мероприятие 4: </t>
    </r>
    <r>
      <rPr>
        <sz val="12"/>
        <rFont val="Times New Roman"/>
        <family val="1"/>
        <charset val="204"/>
      </rPr>
      <t>Создание условий для реализации физкультурно-спортивных и молодежных мероприятий на территории Горьковского городского поселения</t>
    </r>
  </si>
  <si>
    <t>8.</t>
  </si>
  <si>
    <r>
      <t xml:space="preserve">Задача 8 подпрограммы 1 муниципальной программы:  </t>
    </r>
    <r>
      <rPr>
        <sz val="12"/>
        <rFont val="Times New Roman"/>
        <family val="1"/>
        <charset val="204"/>
      </rPr>
      <t>Обеспечение финансирования системы персонифицированного финансирования дополнительного образования детей</t>
    </r>
  </si>
  <si>
    <t>8.1.</t>
  </si>
  <si>
    <r>
      <t>Основное мероприятие 8:</t>
    </r>
    <r>
      <rPr>
        <sz val="12"/>
        <rFont val="Times New Roman"/>
        <family val="1"/>
        <charset val="204"/>
      </rPr>
      <t xml:space="preserve"> Обеспечение функционирования модели персонифицированного финансирования дополнительного образования детей</t>
    </r>
  </si>
  <si>
    <t>8.1.1.</t>
  </si>
  <si>
    <t>8.1.2.</t>
  </si>
  <si>
    <t>Доля детей в возрасте от 5 до 18 лет, имеющих право на получение дополнительного образования в рамках системы персонифицированного финансирования в общей численности детей в возрасте от 5 до 18 лет</t>
  </si>
  <si>
    <t xml:space="preserve">Мероприятие 1: Обеспечение организации дополнительного образования детей в муниципальных организациях дополнительного образования, осуществления финансово - экономического, хозяйственного, учебно - методического, информационно - кадрового сопровождения муниципальных образовательных организаций (обеспечение функционирования модели персонифицированного финансирования дополнительного образования детей)
</t>
  </si>
  <si>
    <t xml:space="preserve">Мероприятие 2: Обеспечение функционирования модели персонифицированного финансирования дополнительного образования детей </t>
  </si>
  <si>
    <t xml:space="preserve">Мероприятие 2: Капитальный ремонт и материально-техническое оснащение объектов, находящихся в муниципальной собственности, а также муниципальных учреждений сферы молодежной политики </t>
  </si>
  <si>
    <t>1.1.20.</t>
  </si>
  <si>
    <t>Доля обучающихся, получающих начальное общее образование в муниципальных образовательных организациях, получающих бесплатное горячее питание, к общему количеству обучающихся, получающих начальное общее образование в муниципальных образовательных организациях</t>
  </si>
  <si>
    <t>Мероприятие 20: 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</si>
  <si>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r>
      <rPr>
        <b/>
        <sz val="12"/>
        <rFont val="Times New Roman"/>
        <family val="1"/>
        <charset val="204"/>
      </rPr>
      <t>Цель подпрограммы 6 муниципальной программы:</t>
    </r>
    <r>
      <rPr>
        <sz val="12"/>
        <rFont val="Times New Roman"/>
        <family val="1"/>
        <charset val="204"/>
      </rPr>
      <t xml:space="preserve"> Увеличение доли граждан Горьковского муниципального района Омской области, приверженных к здоровому образу жизни, путем формирования культуры общественного здоровья, ответственного отношения к своему здоровью и увеличение ожидаемой продолжительности жизни</t>
    </r>
  </si>
  <si>
    <t>Мероприятие 1. Создание межведомственной рабочей группы</t>
  </si>
  <si>
    <t>Мероприятие 2. Организация заслушиваний на заседаниях Межведомственного совета (количество заседаний)</t>
  </si>
  <si>
    <t>Количество заседаний комиссии с рассмотрением вопросов по укреплению общественного здоровья</t>
  </si>
  <si>
    <r>
      <t xml:space="preserve">Задача 2 подпрограммы 6 муниципальной программы: </t>
    </r>
    <r>
      <rPr>
        <sz val="12"/>
        <rFont val="Times New Roman"/>
        <family val="1"/>
        <charset val="204"/>
      </rPr>
      <t>Обеспечение приоритета профилактической медицины, в том числе путем проведения диспансеризации и расширения комплекса первичной профилактики хронических неинфекционных заболеваний, являющихся причиной преждевременной смертности и инвалидности населения. Создание условий для сохранения стоматологического здоровья населения, репродуктивного здоровья мужчин</t>
    </r>
  </si>
  <si>
    <t>2.1.9.</t>
  </si>
  <si>
    <t>2.1.10.</t>
  </si>
  <si>
    <t>Мероприятие 1. Мероприятия, организованные социально ориентированными некоммерческими организациями, волонтерами в рамках инфокампании</t>
  </si>
  <si>
    <t>Мероприятие 2. Использование в проведении инфокампании ресурсов сети "Интернет", в том числе: печать (включая электронные СМИ, социальные сети (Instagram, Vkontakte, Facebook и пр.)</t>
  </si>
  <si>
    <t>Количество публикаций, размещенных в средствах массовой информации, социальных сетях</t>
  </si>
  <si>
    <t>Мероприятие 3. Массовые мероприятия (тематические акции) в рамках инфокампании</t>
  </si>
  <si>
    <t>Доля населения, охваченного профилактическими мероприятиями по здоровому образу жизни, включая профилактику заболеваний полости рта, заболеваний репродуктивной сферы у мужчин</t>
  </si>
  <si>
    <t>Мероприятие 6. Проведение социологических опросов населения</t>
  </si>
  <si>
    <t>Мероприятие 7. Тиражирование и распространение информационных материалов об основных аспектах, связанных с здоровым образом жизни, в том числе: листовки, памятки, плакаты, буклеты</t>
  </si>
  <si>
    <t>Количество используемых видов альтернативных носителей социальной рекламы</t>
  </si>
  <si>
    <t>Мероприятие 4. Размещение на официальных сайтах учреждений, организаций Горьковского муниципального района Омской области ссылки на информационный портал "ЗОЖ55"</t>
  </si>
  <si>
    <t xml:space="preserve">Мероприятие 5. Мероприятия с использованием альтернативных носителей социальной рекламы -  баннеры </t>
  </si>
  <si>
    <t>Мероприятие 8. Проведение мероприятий по повышению уровня информированности в сфере здорового образа жизни для специалистов ведомств, добровольцев и социально ориентированных некоммерческих организаций Горьковского муниципального района Омской области, в том числе: семинары, тренинги, лекции</t>
  </si>
  <si>
    <t>Мероприятие 9. Организация и проведение на территории Горьковского муниципального района Омской области массовых информационно-профилактических мероприятий по вопросам укрепления общественного здоровья, в том числе: акции, флешмобы, единые тематические дни, фестивали, выставки, прочее</t>
  </si>
  <si>
    <t>Мероприятие 10. Проведение информационно-просветительской деятельности по основным аспектам здорового образа жизни среди различных групп населения, включая информирование о диспансеризации и профилактических медосмотрах в том числе: семинары, семинары-тренинги, тематические встречи, беседы, лекции</t>
  </si>
  <si>
    <t>Обращаемость в медицинские организации населения Горьковского муниципального района Омской области по вопросам здорового образа жизни</t>
  </si>
  <si>
    <t>Мероприятие 1. Проведение семинаров по информированию работодателей с целью внедрения корпоративных программ по укреплению здоровья работников</t>
  </si>
  <si>
    <t>Мероприятие 2. Внедрение и реализация корпоративных программ по укреплению здоровья работников на предприятиях</t>
  </si>
  <si>
    <t>4.1.6.</t>
  </si>
  <si>
    <t>Мероприятие 1. Обеспечение условий для повышения физической активности населения (оборудование общедоступных терренкуров, велосипедных дорожек, игровых, спортивных площадок, других спортивных сооружений для развития массовой физкультуры)</t>
  </si>
  <si>
    <t>Мероприятие 2. Проведение массовых спортивных акций, мероприятий</t>
  </si>
  <si>
    <t>Мероприятие 3. Организация групп здоровья, клубных спортивных объединений</t>
  </si>
  <si>
    <t xml:space="preserve">Мероприятие 4. Организация и проведение мероприятий по сдаче норм ГТО (готов к труду и обороне) </t>
  </si>
  <si>
    <t xml:space="preserve">Доля населения, принимающего участие в муниципальных официальных физкультурно-оздоровительных и спортивных мероприятиях </t>
  </si>
  <si>
    <t xml:space="preserve">Мероприятие 5. Улучшение условий для ведения населением здорового образа жизни организация мест для отдыха населения, в том числе: дворовая площадка, мини-сквер </t>
  </si>
  <si>
    <t>Мероприятие 6. Проведение благоустройства детских площадок</t>
  </si>
  <si>
    <t>Количество проведенных мероприятий по благоустройству территории Горьковского муниципального района Омской области</t>
  </si>
  <si>
    <t>1.1.21.</t>
  </si>
  <si>
    <t>Мероприятие 21: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</si>
  <si>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Доля педагогических работников общеобразовательных организаций, получивших вознаграждение за классное руководство, в общей численности педагогических работников, осуществляющих классное руководство</t>
  </si>
  <si>
    <t>1.1.22.</t>
  </si>
  <si>
    <t>Мероприятие 22: Материально-техническое оснащение муниципальных образовательных организаций</t>
  </si>
  <si>
    <t>Доля муниципальных образовательных организаций, отвечающих современным требованиям в общей численности муниципальных образовательных организаций</t>
  </si>
  <si>
    <t>7.1.2.</t>
  </si>
  <si>
    <t xml:space="preserve">Мероприятие 2: Руководство и управление в сфере установленных функций органов местного самоуправления
</t>
  </si>
  <si>
    <t>Доля субвенции предоставленных на исполнение переданных полномочий использованных в отчетном году</t>
  </si>
  <si>
    <t>Мероприятие 5. Поддержка развития добровольной пожарной охраны в Горьковском муниципальном районе Омской области</t>
  </si>
  <si>
    <t>Количество премированных добровольных пожарных, активно принимавших участие в тушении пожаров</t>
  </si>
  <si>
    <t>Доля обучающихся, получающих основное общее, среднее общее образование в муниципальных общеобразовательных организациях, обеспечиваемых горячим питанием (готовой к употреблению пищевой продукцией) за счет субсидии на организацию горячего питания обучающихся в муниципальных общеобразовательных организациях (обеспечение готовой к употреблению пищевой продукцией), в общей численности обучающихся, получающих основное общее, среднее общее образование в муниципальных общеобразовательных организациях, проживающих в семьях, в которых средний доход на каждого члена семьи ниже полуторной величины прожиточного минимума в Омской области в расчете на душу населения, определенной по данным образовательных организаций Горьковского муниципального района Омской области</t>
  </si>
  <si>
    <t>Количество предприятий Горьковского муниципального района Омской области, численностью свыше 15 человек внедривших и реализующих корпоративную программу</t>
  </si>
  <si>
    <t xml:space="preserve">
Источник
</t>
  </si>
  <si>
    <t>План</t>
  </si>
  <si>
    <t>Факт</t>
  </si>
  <si>
    <t>ОТЧЕТ</t>
  </si>
  <si>
    <t xml:space="preserve">о реализации муниципальной программы Горьковского муниципального района Омской области </t>
  </si>
  <si>
    <t>на 1 января 2021 года</t>
  </si>
  <si>
    <t>(наименование муниципальной программы Горьковского муниципального района Омской области)</t>
  </si>
  <si>
    <t>Код бюджетной классификации</t>
  </si>
  <si>
    <t>Главный распорядитель средств местного бюджета</t>
  </si>
  <si>
    <t>Целевая статья расходов</t>
  </si>
  <si>
    <r>
      <t xml:space="preserve">Объем (рублей)
</t>
    </r>
    <r>
      <rPr>
        <b/>
        <sz val="12"/>
        <rFont val="Times New Roman"/>
        <family val="1"/>
        <charset val="204"/>
      </rPr>
      <t>2020 год</t>
    </r>
  </si>
  <si>
    <t xml:space="preserve">Целевой индикатор мероприятий муниципальной программы </t>
  </si>
  <si>
    <r>
      <t xml:space="preserve">Задача 2 подпрограммы 5 муниципальной программы: </t>
    </r>
    <r>
      <rPr>
        <sz val="12"/>
        <rFont val="Times New Roman"/>
        <family val="1"/>
        <charset val="204"/>
      </rPr>
      <t>Повышение качества и результативности мер по противодействию экстремизму и терроризму, обеспечению общественной безопасности</t>
    </r>
  </si>
  <si>
    <t>Заместитель Главы муниципального района</t>
  </si>
  <si>
    <t>Председатель Комитета финансов и контроля</t>
  </si>
  <si>
    <t>О.Г. Румянцева</t>
  </si>
  <si>
    <t>Н.А. Просолупова</t>
  </si>
  <si>
    <t>02.3.01.70110</t>
  </si>
  <si>
    <t>02.3.01.70080</t>
  </si>
  <si>
    <t>02.3.01.10010</t>
  </si>
  <si>
    <t>02.3.01.10030</t>
  </si>
  <si>
    <t>02.3.01.10040</t>
  </si>
  <si>
    <t>02.3.01.10101</t>
  </si>
  <si>
    <t>02.3.01.10006</t>
  </si>
  <si>
    <t>02.3.01.S1320
02.3.01.71320</t>
  </si>
  <si>
    <t>02.3.E2.50791</t>
  </si>
  <si>
    <t>02.3.01.70100
02.3.01.S0100</t>
  </si>
  <si>
    <t>02.3.E1.51691</t>
  </si>
  <si>
    <t>02.3.01.S0040
02.3.01.70040</t>
  </si>
  <si>
    <t>02.3.01.70150
02.3.01.S0150</t>
  </si>
  <si>
    <t>02.3.E1.S1930
02.3.E1.71930</t>
  </si>
  <si>
    <t>02.3.E1.S2020
02.3.E1.72020</t>
  </si>
  <si>
    <t>02.3.01.10102</t>
  </si>
  <si>
    <t>02.3.01.L3042</t>
  </si>
  <si>
    <t>02.3.01.53032</t>
  </si>
  <si>
    <t>02.3.01.S0990
02.3.01.70990</t>
  </si>
  <si>
    <t>02.3.01.00000
02.3.E1.00000
02.3.E2.00000</t>
  </si>
  <si>
    <t>02.3.02.10010</t>
  </si>
  <si>
    <t>02.3.02.00000</t>
  </si>
  <si>
    <t>02.3.03.00000</t>
  </si>
  <si>
    <t>02.3.03.10003</t>
  </si>
  <si>
    <t>02.3.03.10001</t>
  </si>
  <si>
    <t>02.3.03.10002</t>
  </si>
  <si>
    <t>02.3.04.00000</t>
  </si>
  <si>
    <t>02.3.04.10001</t>
  </si>
  <si>
    <t>02.3.04.70780
02.3.04.S0780</t>
  </si>
  <si>
    <t>02.3.05.00000</t>
  </si>
  <si>
    <t>02.3.05.10010</t>
  </si>
  <si>
    <t>02.3.05.19980</t>
  </si>
  <si>
    <t>02.3.05.10010
02.3.05.70100
02.3.05.S0100</t>
  </si>
  <si>
    <t>02.3.05.10040</t>
  </si>
  <si>
    <t>02.3.06.00000</t>
  </si>
  <si>
    <t>02.3.06.70330</t>
  </si>
  <si>
    <t>02.3.06.70290</t>
  </si>
  <si>
    <t>02.3.06.71250</t>
  </si>
  <si>
    <t>02.3.07.00000</t>
  </si>
  <si>
    <t>02.3.07.70010</t>
  </si>
  <si>
    <t>02.3.07.19980</t>
  </si>
  <si>
    <t>02.3.08.00000</t>
  </si>
  <si>
    <t>02.3.08.70101
02.3.08.S0101</t>
  </si>
  <si>
    <t>02.3.08.10001</t>
  </si>
  <si>
    <t>02.2.01.00000</t>
  </si>
  <si>
    <t>02.2.01.19980</t>
  </si>
  <si>
    <t>02.2.02.00000</t>
  </si>
  <si>
    <t>02.2.02.10001
02.2.02.10003</t>
  </si>
  <si>
    <t>02.2.02.10002
02.2.02.S1470
02.2.02.71470</t>
  </si>
  <si>
    <t>02.2.03.00000</t>
  </si>
  <si>
    <t>02.2.03.10001</t>
  </si>
  <si>
    <t>02.2.03.10002
02.2.03.S1470
02.2.03.71470</t>
  </si>
  <si>
    <t>02.2.04.00000</t>
  </si>
  <si>
    <t>02.2.04.10001</t>
  </si>
  <si>
    <t>02.2.04.10002
02.2.04.S1470
02.2.04.71470</t>
  </si>
  <si>
    <t>02.2.05.00000</t>
  </si>
  <si>
    <t>02.2.05.10001</t>
  </si>
  <si>
    <t>02.2.05.10002
02.2.05.S1470
02.2.05.71470</t>
  </si>
  <si>
    <t>02.2.06.00000</t>
  </si>
  <si>
    <t>02.2.06.10001</t>
  </si>
  <si>
    <t>02.2.06.10002</t>
  </si>
  <si>
    <t>02.2.06.S1700
02.2.06.71700</t>
  </si>
  <si>
    <t>02.1.01.00000</t>
  </si>
  <si>
    <t>02.1.01.10001</t>
  </si>
  <si>
    <t>02.1.01.10002</t>
  </si>
  <si>
    <t>02.1.01.10003</t>
  </si>
  <si>
    <t>02.1.01.19980
02.1.01.72370</t>
  </si>
  <si>
    <t>02.1.02.00000</t>
  </si>
  <si>
    <t>02.1.02.10001</t>
  </si>
  <si>
    <t>02.1.02.S0770
02.1.02.70770</t>
  </si>
  <si>
    <t>02.1.03.00000</t>
  </si>
  <si>
    <t>02.1.03.10001</t>
  </si>
  <si>
    <t>02.1.03.10003</t>
  </si>
  <si>
    <t>02.1.03.10005</t>
  </si>
  <si>
    <t>02.1.03.70140</t>
  </si>
  <si>
    <t>02.1.04.00000</t>
  </si>
  <si>
    <t>02.1.04.10001</t>
  </si>
  <si>
    <t>02.1.04.10002</t>
  </si>
  <si>
    <t>02.4.01.00000</t>
  </si>
  <si>
    <t>02.4.01.10010</t>
  </si>
  <si>
    <t>02.4.02.00000</t>
  </si>
  <si>
    <t>02.4.02.10001</t>
  </si>
  <si>
    <t>02.4.03.00000</t>
  </si>
  <si>
    <t>02.4.03.71350</t>
  </si>
  <si>
    <t>02.5.02.00000</t>
  </si>
  <si>
    <t>02.5.02.10020</t>
  </si>
  <si>
    <t>02.5.02.10050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</si>
</sst>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0.0"/>
  </numFmts>
  <fonts count="1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88">
    <xf numFmtId="0" fontId="0" fillId="0" borderId="0" xfId="0"/>
    <xf numFmtId="0" fontId="4" fillId="0" borderId="0" xfId="0" applyFont="1" applyFill="1" applyBorder="1"/>
    <xf numFmtId="0" fontId="0" fillId="0" borderId="0" xfId="0" applyFill="1"/>
    <xf numFmtId="0" fontId="4" fillId="0" borderId="0" xfId="0" applyFont="1" applyFill="1"/>
    <xf numFmtId="0" fontId="3" fillId="0" borderId="0" xfId="0" applyFont="1" applyFill="1" applyBorder="1"/>
    <xf numFmtId="0" fontId="3" fillId="0" borderId="0" xfId="0" applyFont="1" applyFill="1"/>
    <xf numFmtId="0" fontId="7" fillId="0" borderId="0" xfId="0" applyFont="1" applyFill="1"/>
    <xf numFmtId="0" fontId="1" fillId="0" borderId="0" xfId="0" applyFont="1" applyFill="1" applyAlignment="1">
      <alignment horizontal="right" vertical="top"/>
    </xf>
    <xf numFmtId="0" fontId="1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vertical="top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4" fontId="9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/>
    </xf>
    <xf numFmtId="0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/>
    </xf>
    <xf numFmtId="2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165" fontId="1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/>
    </xf>
    <xf numFmtId="0" fontId="12" fillId="0" borderId="8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CCFF"/>
      <color rgb="FFFF99CC"/>
      <color rgb="FF66FF33"/>
      <color rgb="FF66FF99"/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V945"/>
  <sheetViews>
    <sheetView tabSelected="1" view="pageBreakPreview" topLeftCell="A2" zoomScale="76" zoomScaleNormal="75" zoomScaleSheetLayoutView="76" workbookViewId="0">
      <pane ySplit="14" topLeftCell="A650" activePane="bottomLeft" state="frozen"/>
      <selection activeCell="A2" sqref="A2"/>
      <selection pane="bottomLeft" activeCell="B656" sqref="B656:E656"/>
    </sheetView>
  </sheetViews>
  <sheetFormatPr defaultRowHeight="15"/>
  <cols>
    <col min="1" max="1" width="7.28515625" style="5" customWidth="1"/>
    <col min="2" max="2" width="38" style="5" customWidth="1"/>
    <col min="3" max="3" width="18.140625" style="5" customWidth="1"/>
    <col min="4" max="4" width="23.28515625" style="5" customWidth="1"/>
    <col min="5" max="5" width="30.42578125" style="5" customWidth="1"/>
    <col min="6" max="7" width="18.140625" style="5" bestFit="1" customWidth="1"/>
    <col min="8" max="8" width="30.140625" style="5" customWidth="1"/>
    <col min="9" max="9" width="11.7109375" style="5" customWidth="1"/>
    <col min="10" max="10" width="8.5703125" style="5" customWidth="1"/>
    <col min="11" max="11" width="11.28515625" style="5" customWidth="1"/>
    <col min="12" max="12" width="12.140625" style="5" customWidth="1"/>
    <col min="13" max="19" width="9.140625" style="3"/>
    <col min="20" max="21" width="9.140625" style="6"/>
    <col min="22" max="22" width="9.140625" style="2"/>
  </cols>
  <sheetData>
    <row r="1" spans="1:19" s="6" customFormat="1" ht="15.75" hidden="1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7"/>
      <c r="M1" s="3"/>
      <c r="N1" s="3"/>
      <c r="O1" s="3"/>
      <c r="P1" s="3"/>
      <c r="Q1" s="3"/>
      <c r="R1" s="3"/>
      <c r="S1" s="3"/>
    </row>
    <row r="2" spans="1:19" s="1" customFormat="1" ht="2.2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8"/>
    </row>
    <row r="3" spans="1:19" s="1" customFormat="1" ht="17.2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9" s="1" customFormat="1" ht="18.75">
      <c r="A4" s="49" t="s">
        <v>392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</row>
    <row r="5" spans="1:19" s="1" customFormat="1" ht="18.75">
      <c r="A5" s="57" t="s">
        <v>393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</row>
    <row r="6" spans="1:19" s="1" customFormat="1" ht="18.75">
      <c r="A6" s="58" t="s">
        <v>169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</row>
    <row r="7" spans="1:19" s="1" customFormat="1" ht="12" customHeight="1">
      <c r="A7" s="32" t="s">
        <v>395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</row>
    <row r="8" spans="1:19" s="1" customFormat="1" ht="17.25" customHeight="1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</row>
    <row r="9" spans="1:19" s="1" customFormat="1" ht="22.5" customHeight="1">
      <c r="A9" s="73" t="s">
        <v>394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</row>
    <row r="10" spans="1:19" s="1" customFormat="1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9" s="1" customFormat="1" ht="33" customHeight="1">
      <c r="A11" s="46" t="s">
        <v>51</v>
      </c>
      <c r="B11" s="46" t="s">
        <v>72</v>
      </c>
      <c r="C11" s="46" t="s">
        <v>73</v>
      </c>
      <c r="D11" s="46"/>
      <c r="E11" s="46"/>
      <c r="F11" s="46"/>
      <c r="G11" s="46"/>
      <c r="H11" s="46" t="s">
        <v>400</v>
      </c>
      <c r="I11" s="46"/>
      <c r="J11" s="46"/>
      <c r="K11" s="46"/>
      <c r="L11" s="46"/>
    </row>
    <row r="12" spans="1:19" s="1" customFormat="1" ht="22.15" customHeight="1">
      <c r="A12" s="46"/>
      <c r="B12" s="46"/>
      <c r="C12" s="46" t="s">
        <v>396</v>
      </c>
      <c r="D12" s="46"/>
      <c r="E12" s="46" t="s">
        <v>389</v>
      </c>
      <c r="F12" s="46" t="s">
        <v>399</v>
      </c>
      <c r="G12" s="46"/>
      <c r="H12" s="46" t="s">
        <v>52</v>
      </c>
      <c r="I12" s="46" t="s">
        <v>53</v>
      </c>
      <c r="J12" s="46" t="s">
        <v>54</v>
      </c>
      <c r="K12" s="46"/>
      <c r="L12" s="46"/>
    </row>
    <row r="13" spans="1:19" s="1" customFormat="1" ht="15.75" customHeight="1">
      <c r="A13" s="46"/>
      <c r="B13" s="46"/>
      <c r="C13" s="46" t="s">
        <v>397</v>
      </c>
      <c r="D13" s="46" t="s">
        <v>398</v>
      </c>
      <c r="E13" s="46"/>
      <c r="F13" s="46"/>
      <c r="G13" s="46"/>
      <c r="H13" s="46"/>
      <c r="I13" s="46"/>
      <c r="J13" s="46" t="s">
        <v>55</v>
      </c>
      <c r="K13" s="59" t="s">
        <v>56</v>
      </c>
      <c r="L13" s="46"/>
    </row>
    <row r="14" spans="1:19" s="1" customFormat="1" ht="58.5" customHeight="1">
      <c r="A14" s="46"/>
      <c r="B14" s="46"/>
      <c r="C14" s="46"/>
      <c r="D14" s="46"/>
      <c r="E14" s="46"/>
      <c r="F14" s="11" t="s">
        <v>390</v>
      </c>
      <c r="G14" s="11" t="s">
        <v>391</v>
      </c>
      <c r="H14" s="46"/>
      <c r="I14" s="46"/>
      <c r="J14" s="46"/>
      <c r="K14" s="11" t="s">
        <v>390</v>
      </c>
      <c r="L14" s="11" t="s">
        <v>391</v>
      </c>
    </row>
    <row r="15" spans="1:19" s="1" customFormat="1" ht="15.75">
      <c r="A15" s="11">
        <v>1</v>
      </c>
      <c r="B15" s="11">
        <v>2</v>
      </c>
      <c r="C15" s="11">
        <v>3</v>
      </c>
      <c r="D15" s="11">
        <v>4</v>
      </c>
      <c r="E15" s="11">
        <v>5</v>
      </c>
      <c r="F15" s="11">
        <v>6</v>
      </c>
      <c r="G15" s="11">
        <v>7</v>
      </c>
      <c r="H15" s="11">
        <v>8</v>
      </c>
      <c r="I15" s="11">
        <v>9</v>
      </c>
      <c r="J15" s="11">
        <v>10</v>
      </c>
      <c r="K15" s="11">
        <v>11</v>
      </c>
      <c r="L15" s="11">
        <v>12</v>
      </c>
    </row>
    <row r="16" spans="1:19" s="1" customFormat="1" ht="21.75" customHeight="1">
      <c r="A16" s="30" t="s">
        <v>115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</row>
    <row r="17" spans="1:12" s="1" customFormat="1" ht="36.75" customHeight="1">
      <c r="A17" s="30" t="s">
        <v>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</row>
    <row r="18" spans="1:12" s="1" customFormat="1" ht="37.5" customHeight="1">
      <c r="A18" s="30" t="s">
        <v>1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</row>
    <row r="19" spans="1:12" s="1" customFormat="1" ht="20.25" customHeight="1">
      <c r="A19" s="24" t="s">
        <v>104</v>
      </c>
      <c r="B19" s="25" t="s">
        <v>2</v>
      </c>
      <c r="C19" s="25"/>
      <c r="D19" s="25"/>
      <c r="E19" s="12" t="s">
        <v>59</v>
      </c>
      <c r="F19" s="13">
        <f t="shared" ref="F19:G22" si="0">F23</f>
        <v>282456217.52999997</v>
      </c>
      <c r="G19" s="13">
        <f t="shared" si="0"/>
        <v>282123521.03000003</v>
      </c>
      <c r="H19" s="26" t="s">
        <v>58</v>
      </c>
      <c r="I19" s="26" t="s">
        <v>58</v>
      </c>
      <c r="J19" s="26" t="s">
        <v>134</v>
      </c>
      <c r="K19" s="26" t="s">
        <v>134</v>
      </c>
      <c r="L19" s="26" t="s">
        <v>134</v>
      </c>
    </row>
    <row r="20" spans="1:12" s="1" customFormat="1" ht="68.25" customHeight="1">
      <c r="A20" s="24"/>
      <c r="B20" s="25"/>
      <c r="C20" s="25"/>
      <c r="D20" s="25"/>
      <c r="E20" s="12" t="s">
        <v>60</v>
      </c>
      <c r="F20" s="13">
        <f t="shared" si="0"/>
        <v>71931024.469999999</v>
      </c>
      <c r="G20" s="13">
        <f t="shared" si="0"/>
        <v>71770128.019999996</v>
      </c>
      <c r="H20" s="26"/>
      <c r="I20" s="26"/>
      <c r="J20" s="26"/>
      <c r="K20" s="26"/>
      <c r="L20" s="26"/>
    </row>
    <row r="21" spans="1:12" s="1" customFormat="1" ht="51.75" customHeight="1">
      <c r="A21" s="24"/>
      <c r="B21" s="25"/>
      <c r="C21" s="25"/>
      <c r="D21" s="25"/>
      <c r="E21" s="12" t="s">
        <v>57</v>
      </c>
      <c r="F21" s="13">
        <f t="shared" si="0"/>
        <v>199971779.78999999</v>
      </c>
      <c r="G21" s="13">
        <f t="shared" si="0"/>
        <v>199971647.72</v>
      </c>
      <c r="H21" s="26"/>
      <c r="I21" s="26"/>
      <c r="J21" s="26"/>
      <c r="K21" s="26"/>
      <c r="L21" s="26"/>
    </row>
    <row r="22" spans="1:12" s="1" customFormat="1" ht="51.75" customHeight="1">
      <c r="A22" s="24"/>
      <c r="B22" s="25"/>
      <c r="C22" s="25"/>
      <c r="D22" s="25"/>
      <c r="E22" s="12" t="s">
        <v>45</v>
      </c>
      <c r="F22" s="13">
        <f t="shared" si="0"/>
        <v>10553413.27</v>
      </c>
      <c r="G22" s="13">
        <f t="shared" si="0"/>
        <v>10381745.289999999</v>
      </c>
      <c r="H22" s="26"/>
      <c r="I22" s="26"/>
      <c r="J22" s="26"/>
      <c r="K22" s="26"/>
      <c r="L22" s="26"/>
    </row>
    <row r="23" spans="1:12" s="1" customFormat="1" ht="18" customHeight="1">
      <c r="A23" s="24" t="s">
        <v>75</v>
      </c>
      <c r="B23" s="25" t="s">
        <v>159</v>
      </c>
      <c r="C23" s="27" t="s">
        <v>134</v>
      </c>
      <c r="D23" s="27" t="s">
        <v>425</v>
      </c>
      <c r="E23" s="12" t="s">
        <v>59</v>
      </c>
      <c r="F23" s="13">
        <f t="shared" ref="F23:G25" si="1">F27+F30+F33+F36+F39+F42+F45+F48+F52+F56+F60+F64+F68+F72+F76+F80+F84+F88+F92+F95+F99+F103</f>
        <v>282456217.52999997</v>
      </c>
      <c r="G23" s="13">
        <f t="shared" si="1"/>
        <v>282123521.03000003</v>
      </c>
      <c r="H23" s="26" t="s">
        <v>58</v>
      </c>
      <c r="I23" s="26" t="s">
        <v>58</v>
      </c>
      <c r="J23" s="26" t="s">
        <v>134</v>
      </c>
      <c r="K23" s="26" t="s">
        <v>134</v>
      </c>
      <c r="L23" s="26" t="s">
        <v>134</v>
      </c>
    </row>
    <row r="24" spans="1:12" s="1" customFormat="1" ht="69.75" customHeight="1">
      <c r="A24" s="24"/>
      <c r="B24" s="25"/>
      <c r="C24" s="27"/>
      <c r="D24" s="27"/>
      <c r="E24" s="12" t="s">
        <v>60</v>
      </c>
      <c r="F24" s="13">
        <f t="shared" si="1"/>
        <v>71931024.469999999</v>
      </c>
      <c r="G24" s="13">
        <f t="shared" si="1"/>
        <v>71770128.019999996</v>
      </c>
      <c r="H24" s="26"/>
      <c r="I24" s="26"/>
      <c r="J24" s="26"/>
      <c r="K24" s="26"/>
      <c r="L24" s="26"/>
    </row>
    <row r="25" spans="1:12" s="1" customFormat="1" ht="54.75" customHeight="1">
      <c r="A25" s="24"/>
      <c r="B25" s="25"/>
      <c r="C25" s="27"/>
      <c r="D25" s="27"/>
      <c r="E25" s="12" t="s">
        <v>57</v>
      </c>
      <c r="F25" s="13">
        <f t="shared" si="1"/>
        <v>199971779.78999999</v>
      </c>
      <c r="G25" s="13">
        <f t="shared" si="1"/>
        <v>199971647.72</v>
      </c>
      <c r="H25" s="26"/>
      <c r="I25" s="26"/>
      <c r="J25" s="26"/>
      <c r="K25" s="26"/>
      <c r="L25" s="26"/>
    </row>
    <row r="26" spans="1:12" s="1" customFormat="1" ht="54.75" customHeight="1">
      <c r="A26" s="24"/>
      <c r="B26" s="25"/>
      <c r="C26" s="27"/>
      <c r="D26" s="27"/>
      <c r="E26" s="12" t="s">
        <v>45</v>
      </c>
      <c r="F26" s="13">
        <f>F51+F55+F59+F63+F67+F71+F75+F79+F83+F87+F91+F98+F102+F106</f>
        <v>10553413.27</v>
      </c>
      <c r="G26" s="13">
        <f>G51+G55+G59+G63+G67+G71+G75+G79+G83+G87+G91+G98+G102+G106</f>
        <v>10381745.289999999</v>
      </c>
      <c r="H26" s="26"/>
      <c r="I26" s="26"/>
      <c r="J26" s="26"/>
      <c r="K26" s="26"/>
      <c r="L26" s="26"/>
    </row>
    <row r="27" spans="1:12" s="1" customFormat="1" ht="17.25" customHeight="1">
      <c r="A27" s="24" t="s">
        <v>76</v>
      </c>
      <c r="B27" s="29" t="s">
        <v>193</v>
      </c>
      <c r="C27" s="27">
        <v>504</v>
      </c>
      <c r="D27" s="27" t="s">
        <v>406</v>
      </c>
      <c r="E27" s="12" t="s">
        <v>59</v>
      </c>
      <c r="F27" s="13">
        <f>SUM(F28:F29)</f>
        <v>760000</v>
      </c>
      <c r="G27" s="13">
        <f>SUM(G28:G29)</f>
        <v>760000</v>
      </c>
      <c r="H27" s="28" t="s">
        <v>61</v>
      </c>
      <c r="I27" s="27" t="s">
        <v>126</v>
      </c>
      <c r="J27" s="27" t="s">
        <v>174</v>
      </c>
      <c r="K27" s="27">
        <v>100</v>
      </c>
      <c r="L27" s="27">
        <v>100</v>
      </c>
    </row>
    <row r="28" spans="1:12" s="1" customFormat="1" ht="71.25" customHeight="1">
      <c r="A28" s="24"/>
      <c r="B28" s="29"/>
      <c r="C28" s="27"/>
      <c r="D28" s="27"/>
      <c r="E28" s="12" t="s">
        <v>60</v>
      </c>
      <c r="F28" s="13">
        <v>0</v>
      </c>
      <c r="G28" s="13">
        <v>0</v>
      </c>
      <c r="H28" s="28"/>
      <c r="I28" s="27"/>
      <c r="J28" s="27"/>
      <c r="K28" s="27"/>
      <c r="L28" s="27"/>
    </row>
    <row r="29" spans="1:12" s="1" customFormat="1" ht="124.5" customHeight="1">
      <c r="A29" s="24"/>
      <c r="B29" s="29"/>
      <c r="C29" s="27"/>
      <c r="D29" s="27"/>
      <c r="E29" s="12" t="s">
        <v>57</v>
      </c>
      <c r="F29" s="13">
        <v>760000</v>
      </c>
      <c r="G29" s="13">
        <v>760000</v>
      </c>
      <c r="H29" s="28"/>
      <c r="I29" s="27"/>
      <c r="J29" s="27"/>
      <c r="K29" s="27"/>
      <c r="L29" s="27"/>
    </row>
    <row r="30" spans="1:12" s="1" customFormat="1" ht="22.15" customHeight="1">
      <c r="A30" s="24" t="s">
        <v>33</v>
      </c>
      <c r="B30" s="29" t="s">
        <v>243</v>
      </c>
      <c r="C30" s="27">
        <v>504</v>
      </c>
      <c r="D30" s="27" t="s">
        <v>407</v>
      </c>
      <c r="E30" s="12" t="s">
        <v>59</v>
      </c>
      <c r="F30" s="13">
        <f>SUM(F31:F32)</f>
        <v>182831621</v>
      </c>
      <c r="G30" s="13">
        <f>SUM(G31:G32)</f>
        <v>182831621</v>
      </c>
      <c r="H30" s="60" t="s">
        <v>247</v>
      </c>
      <c r="I30" s="26" t="s">
        <v>126</v>
      </c>
      <c r="J30" s="26" t="s">
        <v>174</v>
      </c>
      <c r="K30" s="26">
        <v>100</v>
      </c>
      <c r="L30" s="26">
        <v>100</v>
      </c>
    </row>
    <row r="31" spans="1:12" s="1" customFormat="1" ht="91.15" customHeight="1">
      <c r="A31" s="24"/>
      <c r="B31" s="29"/>
      <c r="C31" s="27"/>
      <c r="D31" s="27"/>
      <c r="E31" s="12" t="s">
        <v>60</v>
      </c>
      <c r="F31" s="13">
        <v>0</v>
      </c>
      <c r="G31" s="13">
        <v>0</v>
      </c>
      <c r="H31" s="61"/>
      <c r="I31" s="26"/>
      <c r="J31" s="26"/>
      <c r="K31" s="26"/>
      <c r="L31" s="26"/>
    </row>
    <row r="32" spans="1:12" s="1" customFormat="1" ht="270.75" customHeight="1">
      <c r="A32" s="24"/>
      <c r="B32" s="29"/>
      <c r="C32" s="27"/>
      <c r="D32" s="27"/>
      <c r="E32" s="12" t="s">
        <v>57</v>
      </c>
      <c r="F32" s="13">
        <v>182831621</v>
      </c>
      <c r="G32" s="13">
        <v>182831621</v>
      </c>
      <c r="H32" s="61"/>
      <c r="I32" s="26"/>
      <c r="J32" s="26"/>
      <c r="K32" s="26"/>
      <c r="L32" s="26"/>
    </row>
    <row r="33" spans="1:12" s="1" customFormat="1" ht="18" customHeight="1">
      <c r="A33" s="24" t="s">
        <v>105</v>
      </c>
      <c r="B33" s="28" t="s">
        <v>277</v>
      </c>
      <c r="C33" s="27">
        <v>504</v>
      </c>
      <c r="D33" s="27" t="s">
        <v>408</v>
      </c>
      <c r="E33" s="12" t="s">
        <v>59</v>
      </c>
      <c r="F33" s="13">
        <f>SUM(F34:F35)</f>
        <v>24054962.41</v>
      </c>
      <c r="G33" s="13">
        <f>SUM(G34:G35)</f>
        <v>24052178.050000001</v>
      </c>
      <c r="H33" s="27" t="s">
        <v>281</v>
      </c>
      <c r="I33" s="26" t="s">
        <v>126</v>
      </c>
      <c r="J33" s="26" t="s">
        <v>174</v>
      </c>
      <c r="K33" s="26">
        <v>100</v>
      </c>
      <c r="L33" s="26">
        <v>100</v>
      </c>
    </row>
    <row r="34" spans="1:12" s="1" customFormat="1" ht="68.25" customHeight="1">
      <c r="A34" s="24"/>
      <c r="B34" s="28"/>
      <c r="C34" s="27"/>
      <c r="D34" s="27"/>
      <c r="E34" s="12" t="s">
        <v>60</v>
      </c>
      <c r="F34" s="13">
        <v>24054962.41</v>
      </c>
      <c r="G34" s="13">
        <v>24052178.050000001</v>
      </c>
      <c r="H34" s="27"/>
      <c r="I34" s="26"/>
      <c r="J34" s="26"/>
      <c r="K34" s="26"/>
      <c r="L34" s="26"/>
    </row>
    <row r="35" spans="1:12" s="1" customFormat="1" ht="51" customHeight="1">
      <c r="A35" s="24"/>
      <c r="B35" s="28"/>
      <c r="C35" s="27"/>
      <c r="D35" s="27"/>
      <c r="E35" s="12" t="s">
        <v>57</v>
      </c>
      <c r="F35" s="13">
        <v>0</v>
      </c>
      <c r="G35" s="13">
        <v>0</v>
      </c>
      <c r="H35" s="27"/>
      <c r="I35" s="26"/>
      <c r="J35" s="26"/>
      <c r="K35" s="26"/>
      <c r="L35" s="26"/>
    </row>
    <row r="36" spans="1:12" s="1" customFormat="1" ht="18.75" customHeight="1">
      <c r="A36" s="24" t="s">
        <v>194</v>
      </c>
      <c r="B36" s="28" t="s">
        <v>278</v>
      </c>
      <c r="C36" s="27">
        <v>504</v>
      </c>
      <c r="D36" s="27" t="s">
        <v>409</v>
      </c>
      <c r="E36" s="12" t="s">
        <v>59</v>
      </c>
      <c r="F36" s="13">
        <f>SUM(F37:F38)</f>
        <v>39223984.880000003</v>
      </c>
      <c r="G36" s="13">
        <f>SUM(G37:G38)</f>
        <v>39066228.140000001</v>
      </c>
      <c r="H36" s="27"/>
      <c r="I36" s="26"/>
      <c r="J36" s="26"/>
      <c r="K36" s="26"/>
      <c r="L36" s="26"/>
    </row>
    <row r="37" spans="1:12" s="1" customFormat="1" ht="66.75" customHeight="1">
      <c r="A37" s="24"/>
      <c r="B37" s="28"/>
      <c r="C37" s="27"/>
      <c r="D37" s="27"/>
      <c r="E37" s="12" t="s">
        <v>60</v>
      </c>
      <c r="F37" s="13">
        <v>39223984.880000003</v>
      </c>
      <c r="G37" s="13">
        <v>39066228.140000001</v>
      </c>
      <c r="H37" s="27"/>
      <c r="I37" s="26"/>
      <c r="J37" s="26"/>
      <c r="K37" s="26"/>
      <c r="L37" s="26"/>
    </row>
    <row r="38" spans="1:12" s="1" customFormat="1" ht="51" customHeight="1">
      <c r="A38" s="24"/>
      <c r="B38" s="28"/>
      <c r="C38" s="27"/>
      <c r="D38" s="27"/>
      <c r="E38" s="12" t="s">
        <v>57</v>
      </c>
      <c r="F38" s="13">
        <v>0</v>
      </c>
      <c r="G38" s="13">
        <v>0</v>
      </c>
      <c r="H38" s="27"/>
      <c r="I38" s="26"/>
      <c r="J38" s="26"/>
      <c r="K38" s="26"/>
      <c r="L38" s="26"/>
    </row>
    <row r="39" spans="1:12" s="1" customFormat="1" ht="18" customHeight="1">
      <c r="A39" s="24" t="s">
        <v>279</v>
      </c>
      <c r="B39" s="28" t="s">
        <v>280</v>
      </c>
      <c r="C39" s="27">
        <v>504</v>
      </c>
      <c r="D39" s="27" t="s">
        <v>410</v>
      </c>
      <c r="E39" s="12" t="s">
        <v>59</v>
      </c>
      <c r="F39" s="13">
        <f>SUM(F40:F41)</f>
        <v>1771395.38</v>
      </c>
      <c r="G39" s="13">
        <f>SUM(G40:G41)</f>
        <v>1771040.03</v>
      </c>
      <c r="H39" s="27"/>
      <c r="I39" s="26"/>
      <c r="J39" s="26"/>
      <c r="K39" s="26"/>
      <c r="L39" s="26"/>
    </row>
    <row r="40" spans="1:12" s="1" customFormat="1" ht="66.75" customHeight="1">
      <c r="A40" s="24"/>
      <c r="B40" s="28"/>
      <c r="C40" s="27"/>
      <c r="D40" s="27"/>
      <c r="E40" s="12" t="s">
        <v>60</v>
      </c>
      <c r="F40" s="13">
        <v>1771395.38</v>
      </c>
      <c r="G40" s="13">
        <v>1771040.03</v>
      </c>
      <c r="H40" s="27"/>
      <c r="I40" s="26"/>
      <c r="J40" s="26"/>
      <c r="K40" s="26"/>
      <c r="L40" s="26"/>
    </row>
    <row r="41" spans="1:12" s="1" customFormat="1" ht="51" customHeight="1">
      <c r="A41" s="24"/>
      <c r="B41" s="28"/>
      <c r="C41" s="27"/>
      <c r="D41" s="27"/>
      <c r="E41" s="12" t="s">
        <v>57</v>
      </c>
      <c r="F41" s="13">
        <v>0</v>
      </c>
      <c r="G41" s="13">
        <v>0</v>
      </c>
      <c r="H41" s="27"/>
      <c r="I41" s="26"/>
      <c r="J41" s="26"/>
      <c r="K41" s="26"/>
      <c r="L41" s="26"/>
    </row>
    <row r="42" spans="1:12" s="1" customFormat="1" ht="19.5" customHeight="1">
      <c r="A42" s="24" t="s">
        <v>282</v>
      </c>
      <c r="B42" s="29" t="s">
        <v>283</v>
      </c>
      <c r="C42" s="27">
        <v>504</v>
      </c>
      <c r="D42" s="27" t="s">
        <v>411</v>
      </c>
      <c r="E42" s="12" t="s">
        <v>59</v>
      </c>
      <c r="F42" s="13">
        <f>SUM(F43:F44)</f>
        <v>13675</v>
      </c>
      <c r="G42" s="13">
        <f>SUM(G43:G44)</f>
        <v>13675</v>
      </c>
      <c r="H42" s="28" t="s">
        <v>62</v>
      </c>
      <c r="I42" s="26" t="s">
        <v>126</v>
      </c>
      <c r="J42" s="26" t="s">
        <v>174</v>
      </c>
      <c r="K42" s="26">
        <v>93</v>
      </c>
      <c r="L42" s="26">
        <v>93</v>
      </c>
    </row>
    <row r="43" spans="1:12" s="1" customFormat="1" ht="80.25" customHeight="1">
      <c r="A43" s="24"/>
      <c r="B43" s="29"/>
      <c r="C43" s="27"/>
      <c r="D43" s="27"/>
      <c r="E43" s="12" t="s">
        <v>60</v>
      </c>
      <c r="F43" s="13">
        <v>13675</v>
      </c>
      <c r="G43" s="13">
        <v>13675</v>
      </c>
      <c r="H43" s="28"/>
      <c r="I43" s="26"/>
      <c r="J43" s="26"/>
      <c r="K43" s="26"/>
      <c r="L43" s="26"/>
    </row>
    <row r="44" spans="1:12" s="1" customFormat="1" ht="96.75" customHeight="1">
      <c r="A44" s="24"/>
      <c r="B44" s="29"/>
      <c r="C44" s="27"/>
      <c r="D44" s="27"/>
      <c r="E44" s="12" t="s">
        <v>57</v>
      </c>
      <c r="F44" s="13">
        <v>0</v>
      </c>
      <c r="G44" s="13">
        <v>0</v>
      </c>
      <c r="H44" s="28"/>
      <c r="I44" s="26"/>
      <c r="J44" s="26"/>
      <c r="K44" s="26"/>
      <c r="L44" s="26"/>
    </row>
    <row r="45" spans="1:12" s="1" customFormat="1" ht="19.5" customHeight="1">
      <c r="A45" s="24" t="s">
        <v>196</v>
      </c>
      <c r="B45" s="29" t="s">
        <v>284</v>
      </c>
      <c r="C45" s="27">
        <v>504</v>
      </c>
      <c r="D45" s="27" t="s">
        <v>412</v>
      </c>
      <c r="E45" s="12" t="s">
        <v>59</v>
      </c>
      <c r="F45" s="13">
        <f>SUM(F46:F47)</f>
        <v>1486598.8</v>
      </c>
      <c r="G45" s="13">
        <f>SUM(G46:G47)</f>
        <v>1486598.8</v>
      </c>
      <c r="H45" s="28" t="s">
        <v>63</v>
      </c>
      <c r="I45" s="27" t="s">
        <v>126</v>
      </c>
      <c r="J45" s="27" t="s">
        <v>174</v>
      </c>
      <c r="K45" s="27">
        <v>100</v>
      </c>
      <c r="L45" s="27">
        <v>100</v>
      </c>
    </row>
    <row r="46" spans="1:12" s="1" customFormat="1" ht="73.5" customHeight="1">
      <c r="A46" s="24"/>
      <c r="B46" s="29"/>
      <c r="C46" s="27"/>
      <c r="D46" s="27"/>
      <c r="E46" s="12" t="s">
        <v>60</v>
      </c>
      <c r="F46" s="13">
        <v>1486598.8</v>
      </c>
      <c r="G46" s="13">
        <v>1486598.8</v>
      </c>
      <c r="H46" s="28"/>
      <c r="I46" s="27"/>
      <c r="J46" s="27"/>
      <c r="K46" s="27"/>
      <c r="L46" s="27"/>
    </row>
    <row r="47" spans="1:12" s="1" customFormat="1" ht="74.25" customHeight="1">
      <c r="A47" s="24"/>
      <c r="B47" s="29"/>
      <c r="C47" s="27"/>
      <c r="D47" s="27"/>
      <c r="E47" s="12" t="s">
        <v>57</v>
      </c>
      <c r="F47" s="13">
        <v>0</v>
      </c>
      <c r="G47" s="13">
        <v>0</v>
      </c>
      <c r="H47" s="28"/>
      <c r="I47" s="27"/>
      <c r="J47" s="27"/>
      <c r="K47" s="27"/>
      <c r="L47" s="27"/>
    </row>
    <row r="48" spans="1:12" s="1" customFormat="1" ht="25.5" customHeight="1">
      <c r="A48" s="24" t="s">
        <v>195</v>
      </c>
      <c r="B48" s="28" t="s">
        <v>285</v>
      </c>
      <c r="C48" s="27" t="s">
        <v>134</v>
      </c>
      <c r="D48" s="27" t="s">
        <v>134</v>
      </c>
      <c r="E48" s="12" t="s">
        <v>59</v>
      </c>
      <c r="F48" s="13">
        <f>SUM(F49:F51)</f>
        <v>0</v>
      </c>
      <c r="G48" s="13">
        <f>SUM(G49:G51)</f>
        <v>0</v>
      </c>
      <c r="H48" s="51" t="s">
        <v>121</v>
      </c>
      <c r="I48" s="27" t="s">
        <v>126</v>
      </c>
      <c r="J48" s="27" t="s">
        <v>174</v>
      </c>
      <c r="K48" s="27">
        <v>100</v>
      </c>
      <c r="L48" s="27">
        <v>100</v>
      </c>
    </row>
    <row r="49" spans="1:12" s="1" customFormat="1" ht="66" customHeight="1">
      <c r="A49" s="24"/>
      <c r="B49" s="28"/>
      <c r="C49" s="27"/>
      <c r="D49" s="27"/>
      <c r="E49" s="12" t="s">
        <v>60</v>
      </c>
      <c r="F49" s="13">
        <v>0</v>
      </c>
      <c r="G49" s="13">
        <v>0</v>
      </c>
      <c r="H49" s="51"/>
      <c r="I49" s="27"/>
      <c r="J49" s="27"/>
      <c r="K49" s="27"/>
      <c r="L49" s="27"/>
    </row>
    <row r="50" spans="1:12" s="1" customFormat="1" ht="54" customHeight="1">
      <c r="A50" s="24"/>
      <c r="B50" s="28"/>
      <c r="C50" s="27"/>
      <c r="D50" s="27"/>
      <c r="E50" s="12" t="s">
        <v>57</v>
      </c>
      <c r="F50" s="13">
        <v>0</v>
      </c>
      <c r="G50" s="13">
        <v>0</v>
      </c>
      <c r="H50" s="51"/>
      <c r="I50" s="27"/>
      <c r="J50" s="27"/>
      <c r="K50" s="27"/>
      <c r="L50" s="27"/>
    </row>
    <row r="51" spans="1:12" s="1" customFormat="1" ht="54" customHeight="1">
      <c r="A51" s="24"/>
      <c r="B51" s="28"/>
      <c r="C51" s="27"/>
      <c r="D51" s="27"/>
      <c r="E51" s="12" t="s">
        <v>45</v>
      </c>
      <c r="F51" s="13">
        <v>0</v>
      </c>
      <c r="G51" s="13">
        <v>0</v>
      </c>
      <c r="H51" s="51"/>
      <c r="I51" s="27"/>
      <c r="J51" s="27"/>
      <c r="K51" s="27"/>
      <c r="L51" s="27"/>
    </row>
    <row r="52" spans="1:12" s="1" customFormat="1" ht="23.25" customHeight="1">
      <c r="A52" s="24" t="s">
        <v>197</v>
      </c>
      <c r="B52" s="28" t="s">
        <v>321</v>
      </c>
      <c r="C52" s="27">
        <v>504</v>
      </c>
      <c r="D52" s="27" t="s">
        <v>413</v>
      </c>
      <c r="E52" s="12" t="s">
        <v>59</v>
      </c>
      <c r="F52" s="13">
        <f>SUM(F53:F55)</f>
        <v>571027.27</v>
      </c>
      <c r="G52" s="13">
        <f>SUM(G53:G55)</f>
        <v>571027.27</v>
      </c>
      <c r="H52" s="51"/>
      <c r="I52" s="27"/>
      <c r="J52" s="27"/>
      <c r="K52" s="27"/>
      <c r="L52" s="27"/>
    </row>
    <row r="53" spans="1:12" s="1" customFormat="1" ht="69.75" customHeight="1">
      <c r="A53" s="24"/>
      <c r="B53" s="28"/>
      <c r="C53" s="27"/>
      <c r="D53" s="27"/>
      <c r="E53" s="12" t="s">
        <v>60</v>
      </c>
      <c r="F53" s="13">
        <v>5710.27</v>
      </c>
      <c r="G53" s="13">
        <v>5710.27</v>
      </c>
      <c r="H53" s="51"/>
      <c r="I53" s="27"/>
      <c r="J53" s="27"/>
      <c r="K53" s="27"/>
      <c r="L53" s="27"/>
    </row>
    <row r="54" spans="1:12" s="1" customFormat="1" ht="54" customHeight="1">
      <c r="A54" s="24"/>
      <c r="B54" s="28"/>
      <c r="C54" s="27"/>
      <c r="D54" s="27"/>
      <c r="E54" s="12" t="s">
        <v>57</v>
      </c>
      <c r="F54" s="13">
        <v>565317</v>
      </c>
      <c r="G54" s="13">
        <v>565317</v>
      </c>
      <c r="H54" s="51"/>
      <c r="I54" s="27"/>
      <c r="J54" s="27"/>
      <c r="K54" s="27"/>
      <c r="L54" s="27"/>
    </row>
    <row r="55" spans="1:12" s="1" customFormat="1" ht="69" customHeight="1">
      <c r="A55" s="24"/>
      <c r="B55" s="28"/>
      <c r="C55" s="27"/>
      <c r="D55" s="27"/>
      <c r="E55" s="12" t="s">
        <v>45</v>
      </c>
      <c r="F55" s="13">
        <v>0</v>
      </c>
      <c r="G55" s="13">
        <v>0</v>
      </c>
      <c r="H55" s="51"/>
      <c r="I55" s="27"/>
      <c r="J55" s="27"/>
      <c r="K55" s="27"/>
      <c r="L55" s="27"/>
    </row>
    <row r="56" spans="1:12" s="1" customFormat="1" ht="15.75" customHeight="1">
      <c r="A56" s="24" t="s">
        <v>286</v>
      </c>
      <c r="B56" s="28" t="s">
        <v>287</v>
      </c>
      <c r="C56" s="27" t="s">
        <v>134</v>
      </c>
      <c r="D56" s="27" t="s">
        <v>134</v>
      </c>
      <c r="E56" s="12" t="s">
        <v>59</v>
      </c>
      <c r="F56" s="13">
        <f>SUM(F57:F59)</f>
        <v>0</v>
      </c>
      <c r="G56" s="13">
        <f>SUM(G57:G59)</f>
        <v>0</v>
      </c>
      <c r="H56" s="29" t="s">
        <v>122</v>
      </c>
      <c r="I56" s="27" t="s">
        <v>198</v>
      </c>
      <c r="J56" s="27" t="s">
        <v>174</v>
      </c>
      <c r="K56" s="27">
        <v>1</v>
      </c>
      <c r="L56" s="27">
        <v>1</v>
      </c>
    </row>
    <row r="57" spans="1:12" s="1" customFormat="1" ht="65.25" customHeight="1">
      <c r="A57" s="24"/>
      <c r="B57" s="28"/>
      <c r="C57" s="27"/>
      <c r="D57" s="27"/>
      <c r="E57" s="12" t="s">
        <v>60</v>
      </c>
      <c r="F57" s="13">
        <v>0</v>
      </c>
      <c r="G57" s="13">
        <v>0</v>
      </c>
      <c r="H57" s="29"/>
      <c r="I57" s="27"/>
      <c r="J57" s="27"/>
      <c r="K57" s="27"/>
      <c r="L57" s="27"/>
    </row>
    <row r="58" spans="1:12" s="1" customFormat="1" ht="54" customHeight="1">
      <c r="A58" s="24"/>
      <c r="B58" s="28"/>
      <c r="C58" s="27"/>
      <c r="D58" s="27"/>
      <c r="E58" s="12" t="s">
        <v>57</v>
      </c>
      <c r="F58" s="13">
        <v>0</v>
      </c>
      <c r="G58" s="13">
        <v>0</v>
      </c>
      <c r="H58" s="28" t="s">
        <v>123</v>
      </c>
      <c r="I58" s="27" t="s">
        <v>124</v>
      </c>
      <c r="J58" s="27" t="s">
        <v>174</v>
      </c>
      <c r="K58" s="27">
        <v>70</v>
      </c>
      <c r="L58" s="27">
        <v>70</v>
      </c>
    </row>
    <row r="59" spans="1:12" s="1" customFormat="1" ht="54" customHeight="1">
      <c r="A59" s="24"/>
      <c r="B59" s="28"/>
      <c r="C59" s="27"/>
      <c r="D59" s="27"/>
      <c r="E59" s="12" t="s">
        <v>45</v>
      </c>
      <c r="F59" s="13">
        <v>0</v>
      </c>
      <c r="G59" s="13">
        <v>0</v>
      </c>
      <c r="H59" s="28"/>
      <c r="I59" s="27"/>
      <c r="J59" s="27"/>
      <c r="K59" s="27"/>
      <c r="L59" s="27"/>
    </row>
    <row r="60" spans="1:12" s="1" customFormat="1" ht="17.25" customHeight="1">
      <c r="A60" s="24" t="s">
        <v>199</v>
      </c>
      <c r="B60" s="28" t="s">
        <v>293</v>
      </c>
      <c r="C60" s="27">
        <v>504</v>
      </c>
      <c r="D60" s="27" t="s">
        <v>414</v>
      </c>
      <c r="E60" s="12" t="s">
        <v>59</v>
      </c>
      <c r="F60" s="13">
        <f>SUM(F61:F63)</f>
        <v>1854409.75</v>
      </c>
      <c r="G60" s="13">
        <f>SUM(G61:G63)</f>
        <v>1854409.74</v>
      </c>
      <c r="H60" s="28"/>
      <c r="I60" s="27"/>
      <c r="J60" s="27"/>
      <c r="K60" s="27"/>
      <c r="L60" s="27"/>
    </row>
    <row r="61" spans="1:12" s="1" customFormat="1" ht="72" customHeight="1">
      <c r="A61" s="24"/>
      <c r="B61" s="28"/>
      <c r="C61" s="27"/>
      <c r="D61" s="27"/>
      <c r="E61" s="12" t="s">
        <v>60</v>
      </c>
      <c r="F61" s="13">
        <v>18544.11</v>
      </c>
      <c r="G61" s="13">
        <v>18544.11</v>
      </c>
      <c r="H61" s="28"/>
      <c r="I61" s="27"/>
      <c r="J61" s="27"/>
      <c r="K61" s="27"/>
      <c r="L61" s="27"/>
    </row>
    <row r="62" spans="1:12" s="1" customFormat="1" ht="54" customHeight="1">
      <c r="A62" s="24"/>
      <c r="B62" s="28"/>
      <c r="C62" s="27"/>
      <c r="D62" s="27"/>
      <c r="E62" s="12" t="s">
        <v>57</v>
      </c>
      <c r="F62" s="13">
        <v>257021.19</v>
      </c>
      <c r="G62" s="13">
        <v>257021.19</v>
      </c>
      <c r="H62" s="28"/>
      <c r="I62" s="27"/>
      <c r="J62" s="27"/>
      <c r="K62" s="27"/>
      <c r="L62" s="27"/>
    </row>
    <row r="63" spans="1:12" s="1" customFormat="1" ht="54" customHeight="1">
      <c r="A63" s="24"/>
      <c r="B63" s="28"/>
      <c r="C63" s="27"/>
      <c r="D63" s="27"/>
      <c r="E63" s="12" t="s">
        <v>45</v>
      </c>
      <c r="F63" s="13">
        <v>1578844.45</v>
      </c>
      <c r="G63" s="13">
        <v>1578844.44</v>
      </c>
      <c r="H63" s="28"/>
      <c r="I63" s="27"/>
      <c r="J63" s="27"/>
      <c r="K63" s="27"/>
      <c r="L63" s="27"/>
    </row>
    <row r="64" spans="1:12" s="1" customFormat="1" ht="16.5" customHeight="1">
      <c r="A64" s="24" t="s">
        <v>201</v>
      </c>
      <c r="B64" s="28" t="s">
        <v>294</v>
      </c>
      <c r="C64" s="27">
        <v>504</v>
      </c>
      <c r="D64" s="27" t="s">
        <v>415</v>
      </c>
      <c r="E64" s="12" t="s">
        <v>59</v>
      </c>
      <c r="F64" s="13">
        <f>SUM(F65:F67)</f>
        <v>12777753</v>
      </c>
      <c r="G64" s="13">
        <f>SUM(G65:G67)</f>
        <v>12777753</v>
      </c>
      <c r="H64" s="28" t="s">
        <v>200</v>
      </c>
      <c r="I64" s="27" t="s">
        <v>126</v>
      </c>
      <c r="J64" s="27" t="s">
        <v>174</v>
      </c>
      <c r="K64" s="27">
        <v>100</v>
      </c>
      <c r="L64" s="27">
        <v>100</v>
      </c>
    </row>
    <row r="65" spans="1:12" s="1" customFormat="1" ht="67.5" customHeight="1">
      <c r="A65" s="24"/>
      <c r="B65" s="28"/>
      <c r="C65" s="27"/>
      <c r="D65" s="27"/>
      <c r="E65" s="12" t="s">
        <v>60</v>
      </c>
      <c r="F65" s="13">
        <v>3597436</v>
      </c>
      <c r="G65" s="13">
        <v>3597436</v>
      </c>
      <c r="H65" s="28"/>
      <c r="I65" s="27"/>
      <c r="J65" s="27"/>
      <c r="K65" s="27"/>
      <c r="L65" s="27"/>
    </row>
    <row r="66" spans="1:12" s="1" customFormat="1" ht="51" customHeight="1">
      <c r="A66" s="24"/>
      <c r="B66" s="28"/>
      <c r="C66" s="27"/>
      <c r="D66" s="27"/>
      <c r="E66" s="12" t="s">
        <v>57</v>
      </c>
      <c r="F66" s="13">
        <v>9180317</v>
      </c>
      <c r="G66" s="13">
        <v>9180317</v>
      </c>
      <c r="H66" s="28"/>
      <c r="I66" s="27"/>
      <c r="J66" s="27"/>
      <c r="K66" s="27"/>
      <c r="L66" s="27"/>
    </row>
    <row r="67" spans="1:12" s="1" customFormat="1" ht="51" customHeight="1">
      <c r="A67" s="24"/>
      <c r="B67" s="28"/>
      <c r="C67" s="27"/>
      <c r="D67" s="27"/>
      <c r="E67" s="12" t="s">
        <v>45</v>
      </c>
      <c r="F67" s="13">
        <v>0</v>
      </c>
      <c r="G67" s="13">
        <v>0</v>
      </c>
      <c r="H67" s="28"/>
      <c r="I67" s="27"/>
      <c r="J67" s="27"/>
      <c r="K67" s="27"/>
      <c r="L67" s="27"/>
    </row>
    <row r="68" spans="1:12" s="1" customFormat="1" ht="18" customHeight="1">
      <c r="A68" s="24" t="s">
        <v>204</v>
      </c>
      <c r="B68" s="28" t="s">
        <v>295</v>
      </c>
      <c r="C68" s="27" t="s">
        <v>134</v>
      </c>
      <c r="D68" s="27" t="s">
        <v>134</v>
      </c>
      <c r="E68" s="12" t="s">
        <v>59</v>
      </c>
      <c r="F68" s="13">
        <f>SUM(F69:F71)</f>
        <v>0</v>
      </c>
      <c r="G68" s="13">
        <f>SUM(G69:G71)</f>
        <v>0</v>
      </c>
      <c r="H68" s="28" t="s">
        <v>202</v>
      </c>
      <c r="I68" s="27" t="s">
        <v>119</v>
      </c>
      <c r="J68" s="27" t="s">
        <v>174</v>
      </c>
      <c r="K68" s="27">
        <v>1</v>
      </c>
      <c r="L68" s="27">
        <v>1</v>
      </c>
    </row>
    <row r="69" spans="1:12" s="1" customFormat="1" ht="66" customHeight="1">
      <c r="A69" s="24"/>
      <c r="B69" s="28"/>
      <c r="C69" s="27"/>
      <c r="D69" s="27"/>
      <c r="E69" s="12" t="s">
        <v>60</v>
      </c>
      <c r="F69" s="13">
        <v>0</v>
      </c>
      <c r="G69" s="13">
        <v>0</v>
      </c>
      <c r="H69" s="28"/>
      <c r="I69" s="27"/>
      <c r="J69" s="27"/>
      <c r="K69" s="27"/>
      <c r="L69" s="27"/>
    </row>
    <row r="70" spans="1:12" s="1" customFormat="1" ht="51" customHeight="1">
      <c r="A70" s="24"/>
      <c r="B70" s="28"/>
      <c r="C70" s="27"/>
      <c r="D70" s="27"/>
      <c r="E70" s="12" t="s">
        <v>57</v>
      </c>
      <c r="F70" s="13">
        <v>0</v>
      </c>
      <c r="G70" s="13">
        <v>0</v>
      </c>
      <c r="H70" s="28"/>
      <c r="I70" s="27"/>
      <c r="J70" s="27"/>
      <c r="K70" s="27"/>
      <c r="L70" s="27"/>
    </row>
    <row r="71" spans="1:12" s="1" customFormat="1" ht="51" customHeight="1">
      <c r="A71" s="24"/>
      <c r="B71" s="28"/>
      <c r="C71" s="27"/>
      <c r="D71" s="27"/>
      <c r="E71" s="12" t="s">
        <v>45</v>
      </c>
      <c r="F71" s="13">
        <v>0</v>
      </c>
      <c r="G71" s="13">
        <v>0</v>
      </c>
      <c r="H71" s="28"/>
      <c r="I71" s="27"/>
      <c r="J71" s="27"/>
      <c r="K71" s="27"/>
      <c r="L71" s="27"/>
    </row>
    <row r="72" spans="1:12" s="1" customFormat="1" ht="18.75" customHeight="1">
      <c r="A72" s="24" t="s">
        <v>205</v>
      </c>
      <c r="B72" s="28" t="s">
        <v>296</v>
      </c>
      <c r="C72" s="27">
        <v>504</v>
      </c>
      <c r="D72" s="27" t="s">
        <v>416</v>
      </c>
      <c r="E72" s="12" t="s">
        <v>59</v>
      </c>
      <c r="F72" s="13">
        <f>SUM(F73:F75)</f>
        <v>1006050.97</v>
      </c>
      <c r="G72" s="13">
        <f>SUM(G73:G75)</f>
        <v>1006050.95</v>
      </c>
      <c r="H72" s="28"/>
      <c r="I72" s="27"/>
      <c r="J72" s="27"/>
      <c r="K72" s="27"/>
      <c r="L72" s="27"/>
    </row>
    <row r="73" spans="1:12" s="1" customFormat="1" ht="66" customHeight="1">
      <c r="A73" s="24"/>
      <c r="B73" s="28"/>
      <c r="C73" s="27"/>
      <c r="D73" s="27"/>
      <c r="E73" s="12" t="s">
        <v>60</v>
      </c>
      <c r="F73" s="13">
        <v>10060.51</v>
      </c>
      <c r="G73" s="13">
        <v>10060.51</v>
      </c>
      <c r="H73" s="28"/>
      <c r="I73" s="27"/>
      <c r="J73" s="27"/>
      <c r="K73" s="27"/>
      <c r="L73" s="27"/>
    </row>
    <row r="74" spans="1:12" s="1" customFormat="1" ht="51" customHeight="1">
      <c r="A74" s="24"/>
      <c r="B74" s="28"/>
      <c r="C74" s="27"/>
      <c r="D74" s="27"/>
      <c r="E74" s="12" t="s">
        <v>57</v>
      </c>
      <c r="F74" s="13">
        <v>19919.810000000001</v>
      </c>
      <c r="G74" s="13">
        <v>19919.8</v>
      </c>
      <c r="H74" s="28"/>
      <c r="I74" s="27"/>
      <c r="J74" s="27"/>
      <c r="K74" s="27"/>
      <c r="L74" s="27"/>
    </row>
    <row r="75" spans="1:12" s="1" customFormat="1" ht="51" customHeight="1">
      <c r="A75" s="24"/>
      <c r="B75" s="28"/>
      <c r="C75" s="27"/>
      <c r="D75" s="27"/>
      <c r="E75" s="12" t="s">
        <v>45</v>
      </c>
      <c r="F75" s="13">
        <v>976070.65</v>
      </c>
      <c r="G75" s="13">
        <v>976070.64</v>
      </c>
      <c r="H75" s="28"/>
      <c r="I75" s="27"/>
      <c r="J75" s="27"/>
      <c r="K75" s="27"/>
      <c r="L75" s="27"/>
    </row>
    <row r="76" spans="1:12" s="1" customFormat="1" ht="27.75" customHeight="1">
      <c r="A76" s="24" t="s">
        <v>207</v>
      </c>
      <c r="B76" s="28" t="s">
        <v>297</v>
      </c>
      <c r="C76" s="27">
        <v>504</v>
      </c>
      <c r="D76" s="27" t="s">
        <v>417</v>
      </c>
      <c r="E76" s="12" t="s">
        <v>59</v>
      </c>
      <c r="F76" s="13">
        <f>SUM(F77:F79)</f>
        <v>303030.3</v>
      </c>
      <c r="G76" s="13">
        <f>SUM(G77:G79)</f>
        <v>303030.3</v>
      </c>
      <c r="H76" s="51" t="s">
        <v>161</v>
      </c>
      <c r="I76" s="27" t="s">
        <v>126</v>
      </c>
      <c r="J76" s="27" t="s">
        <v>174</v>
      </c>
      <c r="K76" s="27">
        <v>100</v>
      </c>
      <c r="L76" s="27">
        <v>100</v>
      </c>
    </row>
    <row r="77" spans="1:12" s="1" customFormat="1" ht="96" customHeight="1">
      <c r="A77" s="24"/>
      <c r="B77" s="28"/>
      <c r="C77" s="27"/>
      <c r="D77" s="27"/>
      <c r="E77" s="12" t="s">
        <v>60</v>
      </c>
      <c r="F77" s="13">
        <v>3030.3</v>
      </c>
      <c r="G77" s="13">
        <v>3030.3</v>
      </c>
      <c r="H77" s="51"/>
      <c r="I77" s="27"/>
      <c r="J77" s="27"/>
      <c r="K77" s="27"/>
      <c r="L77" s="27"/>
    </row>
    <row r="78" spans="1:12" s="1" customFormat="1" ht="86.25" customHeight="1">
      <c r="A78" s="24"/>
      <c r="B78" s="28"/>
      <c r="C78" s="27"/>
      <c r="D78" s="27"/>
      <c r="E78" s="12" t="s">
        <v>57</v>
      </c>
      <c r="F78" s="13">
        <v>300000</v>
      </c>
      <c r="G78" s="13">
        <v>300000</v>
      </c>
      <c r="H78" s="51"/>
      <c r="I78" s="27"/>
      <c r="J78" s="27"/>
      <c r="K78" s="27"/>
      <c r="L78" s="27"/>
    </row>
    <row r="79" spans="1:12" s="1" customFormat="1" ht="107.25" customHeight="1">
      <c r="A79" s="24"/>
      <c r="B79" s="28"/>
      <c r="C79" s="27"/>
      <c r="D79" s="27"/>
      <c r="E79" s="12" t="s">
        <v>45</v>
      </c>
      <c r="F79" s="13">
        <v>0</v>
      </c>
      <c r="G79" s="13">
        <v>0</v>
      </c>
      <c r="H79" s="51"/>
      <c r="I79" s="27"/>
      <c r="J79" s="27"/>
      <c r="K79" s="27"/>
      <c r="L79" s="27"/>
    </row>
    <row r="80" spans="1:12" s="1" customFormat="1" ht="165" customHeight="1">
      <c r="A80" s="24" t="s">
        <v>160</v>
      </c>
      <c r="B80" s="28" t="s">
        <v>298</v>
      </c>
      <c r="C80" s="27">
        <v>504</v>
      </c>
      <c r="D80" s="27" t="s">
        <v>418</v>
      </c>
      <c r="E80" s="12" t="s">
        <v>59</v>
      </c>
      <c r="F80" s="13">
        <f>SUM(F81:F83)</f>
        <v>1022268</v>
      </c>
      <c r="G80" s="13">
        <f t="shared" ref="G80" si="2">SUM(G81:G83)</f>
        <v>1022268</v>
      </c>
      <c r="H80" s="51" t="s">
        <v>206</v>
      </c>
      <c r="I80" s="27" t="s">
        <v>126</v>
      </c>
      <c r="J80" s="27" t="s">
        <v>174</v>
      </c>
      <c r="K80" s="27">
        <v>96.4</v>
      </c>
      <c r="L80" s="27">
        <v>96.4</v>
      </c>
    </row>
    <row r="81" spans="1:12" s="1" customFormat="1" ht="245.25" customHeight="1">
      <c r="A81" s="24"/>
      <c r="B81" s="28"/>
      <c r="C81" s="27"/>
      <c r="D81" s="27"/>
      <c r="E81" s="12" t="s">
        <v>60</v>
      </c>
      <c r="F81" s="13">
        <v>511134</v>
      </c>
      <c r="G81" s="13">
        <v>511134</v>
      </c>
      <c r="H81" s="51"/>
      <c r="I81" s="27"/>
      <c r="J81" s="27"/>
      <c r="K81" s="27"/>
      <c r="L81" s="27"/>
    </row>
    <row r="82" spans="1:12" s="1" customFormat="1" ht="306" customHeight="1">
      <c r="A82" s="24"/>
      <c r="B82" s="28"/>
      <c r="C82" s="27"/>
      <c r="D82" s="27"/>
      <c r="E82" s="12" t="s">
        <v>57</v>
      </c>
      <c r="F82" s="13">
        <v>511134</v>
      </c>
      <c r="G82" s="13">
        <v>511134</v>
      </c>
      <c r="H82" s="51" t="s">
        <v>387</v>
      </c>
      <c r="I82" s="27" t="s">
        <v>126</v>
      </c>
      <c r="J82" s="27" t="s">
        <v>174</v>
      </c>
      <c r="K82" s="27">
        <v>100</v>
      </c>
      <c r="L82" s="27">
        <v>100</v>
      </c>
    </row>
    <row r="83" spans="1:12" s="1" customFormat="1" ht="258" customHeight="1">
      <c r="A83" s="24"/>
      <c r="B83" s="28"/>
      <c r="C83" s="27"/>
      <c r="D83" s="27"/>
      <c r="E83" s="12" t="s">
        <v>45</v>
      </c>
      <c r="F83" s="13">
        <v>0</v>
      </c>
      <c r="G83" s="13">
        <v>0</v>
      </c>
      <c r="H83" s="51"/>
      <c r="I83" s="27"/>
      <c r="J83" s="27"/>
      <c r="K83" s="27"/>
      <c r="L83" s="27"/>
    </row>
    <row r="84" spans="1:12" s="1" customFormat="1" ht="17.25" customHeight="1">
      <c r="A84" s="24" t="s">
        <v>162</v>
      </c>
      <c r="B84" s="28" t="s">
        <v>299</v>
      </c>
      <c r="C84" s="27">
        <v>504</v>
      </c>
      <c r="D84" s="27" t="s">
        <v>419</v>
      </c>
      <c r="E84" s="12" t="s">
        <v>59</v>
      </c>
      <c r="F84" s="13">
        <f>SUM(F85:F87)</f>
        <v>4005978</v>
      </c>
      <c r="G84" s="13">
        <f>SUM(G85:G87)</f>
        <v>4005978</v>
      </c>
      <c r="H84" s="51" t="s">
        <v>163</v>
      </c>
      <c r="I84" s="27" t="s">
        <v>124</v>
      </c>
      <c r="J84" s="27" t="s">
        <v>174</v>
      </c>
      <c r="K84" s="27">
        <v>335</v>
      </c>
      <c r="L84" s="27">
        <v>335</v>
      </c>
    </row>
    <row r="85" spans="1:12" s="1" customFormat="1" ht="66.75" customHeight="1">
      <c r="A85" s="24"/>
      <c r="B85" s="28"/>
      <c r="C85" s="27"/>
      <c r="D85" s="27"/>
      <c r="E85" s="12" t="s">
        <v>60</v>
      </c>
      <c r="F85" s="13">
        <v>40060</v>
      </c>
      <c r="G85" s="13">
        <v>40060</v>
      </c>
      <c r="H85" s="51"/>
      <c r="I85" s="27"/>
      <c r="J85" s="27"/>
      <c r="K85" s="27"/>
      <c r="L85" s="27"/>
    </row>
    <row r="86" spans="1:12" s="1" customFormat="1" ht="48.75" customHeight="1">
      <c r="A86" s="24"/>
      <c r="B86" s="28"/>
      <c r="C86" s="27"/>
      <c r="D86" s="27"/>
      <c r="E86" s="12" t="s">
        <v>57</v>
      </c>
      <c r="F86" s="13">
        <v>3965918</v>
      </c>
      <c r="G86" s="13">
        <v>3965918</v>
      </c>
      <c r="H86" s="51"/>
      <c r="I86" s="27"/>
      <c r="J86" s="27"/>
      <c r="K86" s="27"/>
      <c r="L86" s="27"/>
    </row>
    <row r="87" spans="1:12" s="1" customFormat="1" ht="52.5" customHeight="1">
      <c r="A87" s="24"/>
      <c r="B87" s="28"/>
      <c r="C87" s="27"/>
      <c r="D87" s="27"/>
      <c r="E87" s="12" t="s">
        <v>45</v>
      </c>
      <c r="F87" s="13">
        <v>0</v>
      </c>
      <c r="G87" s="13">
        <v>0</v>
      </c>
      <c r="H87" s="51"/>
      <c r="I87" s="27"/>
      <c r="J87" s="27"/>
      <c r="K87" s="27"/>
      <c r="L87" s="27"/>
    </row>
    <row r="88" spans="1:12" s="1" customFormat="1" ht="63" customHeight="1">
      <c r="A88" s="24" t="s">
        <v>300</v>
      </c>
      <c r="B88" s="28" t="s">
        <v>301</v>
      </c>
      <c r="C88" s="27">
        <v>504</v>
      </c>
      <c r="D88" s="27" t="s">
        <v>420</v>
      </c>
      <c r="E88" s="12" t="s">
        <v>59</v>
      </c>
      <c r="F88" s="13">
        <f>SUM(F89:F91)</f>
        <v>1063196</v>
      </c>
      <c r="G88" s="13">
        <f>SUM(G89:G91)</f>
        <v>1063196</v>
      </c>
      <c r="H88" s="51" t="s">
        <v>164</v>
      </c>
      <c r="I88" s="27" t="s">
        <v>126</v>
      </c>
      <c r="J88" s="27" t="s">
        <v>174</v>
      </c>
      <c r="K88" s="27">
        <v>5.88</v>
      </c>
      <c r="L88" s="27">
        <v>5.88</v>
      </c>
    </row>
    <row r="89" spans="1:12" s="1" customFormat="1" ht="108.75" customHeight="1">
      <c r="A89" s="24"/>
      <c r="B89" s="28"/>
      <c r="C89" s="27"/>
      <c r="D89" s="27"/>
      <c r="E89" s="12" t="s">
        <v>60</v>
      </c>
      <c r="F89" s="13">
        <v>10631.96</v>
      </c>
      <c r="G89" s="13">
        <v>10631.96</v>
      </c>
      <c r="H89" s="51"/>
      <c r="I89" s="27"/>
      <c r="J89" s="27"/>
      <c r="K89" s="27"/>
      <c r="L89" s="27"/>
    </row>
    <row r="90" spans="1:12" s="1" customFormat="1" ht="114.75" customHeight="1">
      <c r="A90" s="24"/>
      <c r="B90" s="28"/>
      <c r="C90" s="27"/>
      <c r="D90" s="27"/>
      <c r="E90" s="12" t="s">
        <v>57</v>
      </c>
      <c r="F90" s="13">
        <v>1052564.04</v>
      </c>
      <c r="G90" s="13">
        <v>1052564.04</v>
      </c>
      <c r="H90" s="51"/>
      <c r="I90" s="27"/>
      <c r="J90" s="27"/>
      <c r="K90" s="27"/>
      <c r="L90" s="27"/>
    </row>
    <row r="91" spans="1:12" s="1" customFormat="1" ht="194.25" customHeight="1">
      <c r="A91" s="24"/>
      <c r="B91" s="28"/>
      <c r="C91" s="27"/>
      <c r="D91" s="27"/>
      <c r="E91" s="12" t="s">
        <v>45</v>
      </c>
      <c r="F91" s="13">
        <v>0</v>
      </c>
      <c r="G91" s="13">
        <v>0</v>
      </c>
      <c r="H91" s="51"/>
      <c r="I91" s="27"/>
      <c r="J91" s="27"/>
      <c r="K91" s="27"/>
      <c r="L91" s="27"/>
    </row>
    <row r="92" spans="1:12" s="1" customFormat="1" ht="17.25" customHeight="1">
      <c r="A92" s="24" t="s">
        <v>302</v>
      </c>
      <c r="B92" s="28" t="s">
        <v>303</v>
      </c>
      <c r="C92" s="27">
        <v>504</v>
      </c>
      <c r="D92" s="27" t="s">
        <v>421</v>
      </c>
      <c r="E92" s="12" t="s">
        <v>59</v>
      </c>
      <c r="F92" s="13">
        <f>SUM(F93:F94)</f>
        <v>1000000</v>
      </c>
      <c r="G92" s="13">
        <f>SUM(G93:G94)</f>
        <v>1000000</v>
      </c>
      <c r="H92" s="28" t="s">
        <v>208</v>
      </c>
      <c r="I92" s="27" t="s">
        <v>198</v>
      </c>
      <c r="J92" s="27" t="s">
        <v>174</v>
      </c>
      <c r="K92" s="27">
        <v>0</v>
      </c>
      <c r="L92" s="27">
        <v>0</v>
      </c>
    </row>
    <row r="93" spans="1:12" s="1" customFormat="1" ht="69" customHeight="1">
      <c r="A93" s="24"/>
      <c r="B93" s="28"/>
      <c r="C93" s="27"/>
      <c r="D93" s="27"/>
      <c r="E93" s="12" t="s">
        <v>60</v>
      </c>
      <c r="F93" s="13">
        <v>1000000</v>
      </c>
      <c r="G93" s="13">
        <v>1000000</v>
      </c>
      <c r="H93" s="28"/>
      <c r="I93" s="27"/>
      <c r="J93" s="27"/>
      <c r="K93" s="27"/>
      <c r="L93" s="27"/>
    </row>
    <row r="94" spans="1:12" s="1" customFormat="1" ht="55.5" customHeight="1">
      <c r="A94" s="24"/>
      <c r="B94" s="28"/>
      <c r="C94" s="27"/>
      <c r="D94" s="27"/>
      <c r="E94" s="12" t="s">
        <v>57</v>
      </c>
      <c r="F94" s="13">
        <v>0</v>
      </c>
      <c r="G94" s="13">
        <v>0</v>
      </c>
      <c r="H94" s="28"/>
      <c r="I94" s="27"/>
      <c r="J94" s="27"/>
      <c r="K94" s="27"/>
      <c r="L94" s="27"/>
    </row>
    <row r="95" spans="1:12" s="1" customFormat="1" ht="33" customHeight="1">
      <c r="A95" s="24" t="s">
        <v>341</v>
      </c>
      <c r="B95" s="28" t="s">
        <v>343</v>
      </c>
      <c r="C95" s="27">
        <v>504</v>
      </c>
      <c r="D95" s="27" t="s">
        <v>422</v>
      </c>
      <c r="E95" s="12" t="s">
        <v>59</v>
      </c>
      <c r="F95" s="13">
        <f>SUM(F96:F98)</f>
        <v>3668880.77</v>
      </c>
      <c r="G95" s="13">
        <f>SUM(G96:G98)</f>
        <v>3667937.47</v>
      </c>
      <c r="H95" s="28" t="s">
        <v>342</v>
      </c>
      <c r="I95" s="27" t="s">
        <v>126</v>
      </c>
      <c r="J95" s="27" t="s">
        <v>174</v>
      </c>
      <c r="K95" s="27">
        <v>100</v>
      </c>
      <c r="L95" s="27">
        <v>100</v>
      </c>
    </row>
    <row r="96" spans="1:12" s="1" customFormat="1" ht="69.75" customHeight="1">
      <c r="A96" s="24"/>
      <c r="B96" s="28"/>
      <c r="C96" s="27"/>
      <c r="D96" s="27"/>
      <c r="E96" s="12" t="s">
        <v>60</v>
      </c>
      <c r="F96" s="13">
        <v>183396.85</v>
      </c>
      <c r="G96" s="13">
        <v>183396.85</v>
      </c>
      <c r="H96" s="28"/>
      <c r="I96" s="27"/>
      <c r="J96" s="27"/>
      <c r="K96" s="27"/>
      <c r="L96" s="27"/>
    </row>
    <row r="97" spans="1:12" s="1" customFormat="1" ht="68.25" customHeight="1">
      <c r="A97" s="24"/>
      <c r="B97" s="28"/>
      <c r="C97" s="27"/>
      <c r="D97" s="27"/>
      <c r="E97" s="12" t="s">
        <v>57</v>
      </c>
      <c r="F97" s="13">
        <v>487967.75</v>
      </c>
      <c r="G97" s="13">
        <v>487835.69</v>
      </c>
      <c r="H97" s="28"/>
      <c r="I97" s="27"/>
      <c r="J97" s="27"/>
      <c r="K97" s="27"/>
      <c r="L97" s="27"/>
    </row>
    <row r="98" spans="1:12" s="1" customFormat="1" ht="64.5" customHeight="1">
      <c r="A98" s="24"/>
      <c r="B98" s="28"/>
      <c r="C98" s="27"/>
      <c r="D98" s="27"/>
      <c r="E98" s="12" t="s">
        <v>45</v>
      </c>
      <c r="F98" s="13">
        <v>2997516.17</v>
      </c>
      <c r="G98" s="13">
        <v>2996704.93</v>
      </c>
      <c r="H98" s="28"/>
      <c r="I98" s="27"/>
      <c r="J98" s="27"/>
      <c r="K98" s="27"/>
      <c r="L98" s="27"/>
    </row>
    <row r="99" spans="1:12" s="1" customFormat="1" ht="30.75" customHeight="1">
      <c r="A99" s="24" t="s">
        <v>376</v>
      </c>
      <c r="B99" s="28" t="s">
        <v>377</v>
      </c>
      <c r="C99" s="27">
        <v>504</v>
      </c>
      <c r="D99" s="27" t="s">
        <v>423</v>
      </c>
      <c r="E99" s="12" t="s">
        <v>59</v>
      </c>
      <c r="F99" s="13">
        <f>SUM(F100:F102)</f>
        <v>5000982</v>
      </c>
      <c r="G99" s="13">
        <f>SUM(G100:G102)</f>
        <v>4830125.28</v>
      </c>
      <c r="H99" s="28" t="s">
        <v>378</v>
      </c>
      <c r="I99" s="27" t="s">
        <v>126</v>
      </c>
      <c r="J99" s="27" t="s">
        <v>174</v>
      </c>
      <c r="K99" s="27">
        <v>100</v>
      </c>
      <c r="L99" s="27">
        <v>100</v>
      </c>
    </row>
    <row r="100" spans="1:12" s="1" customFormat="1" ht="83.25" customHeight="1">
      <c r="A100" s="24"/>
      <c r="B100" s="28"/>
      <c r="C100" s="27"/>
      <c r="D100" s="27"/>
      <c r="E100" s="12" t="s">
        <v>60</v>
      </c>
      <c r="F100" s="13">
        <v>0</v>
      </c>
      <c r="G100" s="13">
        <v>0</v>
      </c>
      <c r="H100" s="28"/>
      <c r="I100" s="27"/>
      <c r="J100" s="27"/>
      <c r="K100" s="27"/>
      <c r="L100" s="27"/>
    </row>
    <row r="101" spans="1:12" s="1" customFormat="1" ht="74.25" customHeight="1">
      <c r="A101" s="24"/>
      <c r="B101" s="28"/>
      <c r="C101" s="27"/>
      <c r="D101" s="27"/>
      <c r="E101" s="12" t="s">
        <v>57</v>
      </c>
      <c r="F101" s="13">
        <v>0</v>
      </c>
      <c r="G101" s="13">
        <v>0</v>
      </c>
      <c r="H101" s="28"/>
      <c r="I101" s="27"/>
      <c r="J101" s="27"/>
      <c r="K101" s="27"/>
      <c r="L101" s="27"/>
    </row>
    <row r="102" spans="1:12" s="1" customFormat="1" ht="80.25" customHeight="1">
      <c r="A102" s="24"/>
      <c r="B102" s="28"/>
      <c r="C102" s="27"/>
      <c r="D102" s="27"/>
      <c r="E102" s="12" t="s">
        <v>45</v>
      </c>
      <c r="F102" s="13">
        <v>5000982</v>
      </c>
      <c r="G102" s="13">
        <v>4830125.28</v>
      </c>
      <c r="H102" s="28"/>
      <c r="I102" s="27"/>
      <c r="J102" s="27"/>
      <c r="K102" s="27"/>
      <c r="L102" s="27"/>
    </row>
    <row r="103" spans="1:12" s="1" customFormat="1" ht="19.5" customHeight="1">
      <c r="A103" s="24" t="s">
        <v>379</v>
      </c>
      <c r="B103" s="28" t="s">
        <v>380</v>
      </c>
      <c r="C103" s="27">
        <v>504</v>
      </c>
      <c r="D103" s="27" t="s">
        <v>424</v>
      </c>
      <c r="E103" s="12" t="s">
        <v>59</v>
      </c>
      <c r="F103" s="13">
        <f>SUM(F104:F106)</f>
        <v>40404</v>
      </c>
      <c r="G103" s="13">
        <f>SUM(G104:G106)</f>
        <v>40404</v>
      </c>
      <c r="H103" s="28" t="s">
        <v>381</v>
      </c>
      <c r="I103" s="27" t="s">
        <v>126</v>
      </c>
      <c r="J103" s="27" t="s">
        <v>174</v>
      </c>
      <c r="K103" s="27">
        <v>100</v>
      </c>
      <c r="L103" s="27">
        <v>100</v>
      </c>
    </row>
    <row r="104" spans="1:12" s="1" customFormat="1" ht="68.25" customHeight="1">
      <c r="A104" s="24"/>
      <c r="B104" s="28"/>
      <c r="C104" s="27"/>
      <c r="D104" s="27"/>
      <c r="E104" s="12" t="s">
        <v>60</v>
      </c>
      <c r="F104" s="13">
        <v>404</v>
      </c>
      <c r="G104" s="13">
        <v>404</v>
      </c>
      <c r="H104" s="28"/>
      <c r="I104" s="27"/>
      <c r="J104" s="27"/>
      <c r="K104" s="27"/>
      <c r="L104" s="27"/>
    </row>
    <row r="105" spans="1:12" s="1" customFormat="1" ht="51" customHeight="1">
      <c r="A105" s="24"/>
      <c r="B105" s="28"/>
      <c r="C105" s="27"/>
      <c r="D105" s="27"/>
      <c r="E105" s="12" t="s">
        <v>57</v>
      </c>
      <c r="F105" s="13">
        <v>40000</v>
      </c>
      <c r="G105" s="13">
        <v>40000</v>
      </c>
      <c r="H105" s="28"/>
      <c r="I105" s="27"/>
      <c r="J105" s="27"/>
      <c r="K105" s="27"/>
      <c r="L105" s="27"/>
    </row>
    <row r="106" spans="1:12" s="1" customFormat="1" ht="51.75" customHeight="1">
      <c r="A106" s="24"/>
      <c r="B106" s="28"/>
      <c r="C106" s="27"/>
      <c r="D106" s="27"/>
      <c r="E106" s="12" t="s">
        <v>45</v>
      </c>
      <c r="F106" s="13">
        <v>0</v>
      </c>
      <c r="G106" s="13">
        <v>0</v>
      </c>
      <c r="H106" s="28"/>
      <c r="I106" s="27"/>
      <c r="J106" s="27"/>
      <c r="K106" s="27"/>
      <c r="L106" s="27"/>
    </row>
    <row r="107" spans="1:12" s="1" customFormat="1" ht="20.25" customHeight="1">
      <c r="A107" s="24" t="s">
        <v>106</v>
      </c>
      <c r="B107" s="25" t="s">
        <v>3</v>
      </c>
      <c r="C107" s="25"/>
      <c r="D107" s="25"/>
      <c r="E107" s="12" t="s">
        <v>59</v>
      </c>
      <c r="F107" s="13">
        <f t="shared" ref="F107:G109" si="3">F110</f>
        <v>810631.4</v>
      </c>
      <c r="G107" s="13">
        <f t="shared" si="3"/>
        <v>810631.4</v>
      </c>
      <c r="H107" s="26" t="s">
        <v>58</v>
      </c>
      <c r="I107" s="26" t="s">
        <v>58</v>
      </c>
      <c r="J107" s="26" t="s">
        <v>134</v>
      </c>
      <c r="K107" s="26" t="s">
        <v>134</v>
      </c>
      <c r="L107" s="26" t="s">
        <v>134</v>
      </c>
    </row>
    <row r="108" spans="1:12" s="1" customFormat="1" ht="69" customHeight="1">
      <c r="A108" s="24"/>
      <c r="B108" s="25"/>
      <c r="C108" s="25"/>
      <c r="D108" s="25"/>
      <c r="E108" s="12" t="s">
        <v>60</v>
      </c>
      <c r="F108" s="13">
        <f t="shared" si="3"/>
        <v>810631.4</v>
      </c>
      <c r="G108" s="13">
        <f t="shared" si="3"/>
        <v>810631.4</v>
      </c>
      <c r="H108" s="26"/>
      <c r="I108" s="26"/>
      <c r="J108" s="26"/>
      <c r="K108" s="26"/>
      <c r="L108" s="26"/>
    </row>
    <row r="109" spans="1:12" s="1" customFormat="1" ht="50.25" customHeight="1">
      <c r="A109" s="24"/>
      <c r="B109" s="25"/>
      <c r="C109" s="25"/>
      <c r="D109" s="25"/>
      <c r="E109" s="12" t="s">
        <v>57</v>
      </c>
      <c r="F109" s="13">
        <f t="shared" si="3"/>
        <v>0</v>
      </c>
      <c r="G109" s="13">
        <f t="shared" si="3"/>
        <v>0</v>
      </c>
      <c r="H109" s="26"/>
      <c r="I109" s="26"/>
      <c r="J109" s="26"/>
      <c r="K109" s="26"/>
      <c r="L109" s="26"/>
    </row>
    <row r="110" spans="1:12" s="1" customFormat="1" ht="17.25" customHeight="1">
      <c r="A110" s="24" t="s">
        <v>77</v>
      </c>
      <c r="B110" s="30" t="s">
        <v>4</v>
      </c>
      <c r="C110" s="27" t="s">
        <v>134</v>
      </c>
      <c r="D110" s="27" t="s">
        <v>427</v>
      </c>
      <c r="E110" s="12" t="s">
        <v>59</v>
      </c>
      <c r="F110" s="13">
        <f t="shared" ref="F110:G112" si="4">F113+F116</f>
        <v>810631.4</v>
      </c>
      <c r="G110" s="13">
        <f t="shared" si="4"/>
        <v>810631.4</v>
      </c>
      <c r="H110" s="26" t="s">
        <v>58</v>
      </c>
      <c r="I110" s="26" t="s">
        <v>58</v>
      </c>
      <c r="J110" s="26" t="s">
        <v>134</v>
      </c>
      <c r="K110" s="26" t="s">
        <v>134</v>
      </c>
      <c r="L110" s="26" t="s">
        <v>134</v>
      </c>
    </row>
    <row r="111" spans="1:12" s="1" customFormat="1" ht="68.25" customHeight="1">
      <c r="A111" s="24"/>
      <c r="B111" s="29"/>
      <c r="C111" s="27"/>
      <c r="D111" s="27"/>
      <c r="E111" s="12" t="s">
        <v>60</v>
      </c>
      <c r="F111" s="13">
        <f t="shared" si="4"/>
        <v>810631.4</v>
      </c>
      <c r="G111" s="13">
        <f t="shared" si="4"/>
        <v>810631.4</v>
      </c>
      <c r="H111" s="26"/>
      <c r="I111" s="26"/>
      <c r="J111" s="26"/>
      <c r="K111" s="26"/>
      <c r="L111" s="26"/>
    </row>
    <row r="112" spans="1:12" s="1" customFormat="1" ht="52.5" customHeight="1">
      <c r="A112" s="24"/>
      <c r="B112" s="29"/>
      <c r="C112" s="27"/>
      <c r="D112" s="27"/>
      <c r="E112" s="12" t="s">
        <v>57</v>
      </c>
      <c r="F112" s="13">
        <f t="shared" si="4"/>
        <v>0</v>
      </c>
      <c r="G112" s="13">
        <f t="shared" si="4"/>
        <v>0</v>
      </c>
      <c r="H112" s="26"/>
      <c r="I112" s="26"/>
      <c r="J112" s="26"/>
      <c r="K112" s="26"/>
      <c r="L112" s="26"/>
    </row>
    <row r="113" spans="1:12" s="1" customFormat="1" ht="19.5" customHeight="1">
      <c r="A113" s="24" t="s">
        <v>78</v>
      </c>
      <c r="B113" s="29" t="s">
        <v>288</v>
      </c>
      <c r="C113" s="27">
        <v>504</v>
      </c>
      <c r="D113" s="27" t="s">
        <v>426</v>
      </c>
      <c r="E113" s="12" t="s">
        <v>59</v>
      </c>
      <c r="F113" s="13">
        <f>SUM(F114:F115)</f>
        <v>810631.4</v>
      </c>
      <c r="G113" s="13">
        <f>SUM(G114:G115)</f>
        <v>810631.4</v>
      </c>
      <c r="H113" s="28" t="s">
        <v>64</v>
      </c>
      <c r="I113" s="27" t="s">
        <v>126</v>
      </c>
      <c r="J113" s="27" t="s">
        <v>174</v>
      </c>
      <c r="K113" s="27">
        <v>73</v>
      </c>
      <c r="L113" s="27">
        <v>73</v>
      </c>
    </row>
    <row r="114" spans="1:12" s="1" customFormat="1" ht="66.75" customHeight="1">
      <c r="A114" s="24"/>
      <c r="B114" s="29"/>
      <c r="C114" s="27"/>
      <c r="D114" s="27"/>
      <c r="E114" s="12" t="s">
        <v>60</v>
      </c>
      <c r="F114" s="13">
        <v>810631.4</v>
      </c>
      <c r="G114" s="13">
        <v>810631.4</v>
      </c>
      <c r="H114" s="28"/>
      <c r="I114" s="27"/>
      <c r="J114" s="27"/>
      <c r="K114" s="27"/>
      <c r="L114" s="27"/>
    </row>
    <row r="115" spans="1:12" s="1" customFormat="1" ht="84.75" customHeight="1">
      <c r="A115" s="24"/>
      <c r="B115" s="29"/>
      <c r="C115" s="27"/>
      <c r="D115" s="27"/>
      <c r="E115" s="12" t="s">
        <v>57</v>
      </c>
      <c r="F115" s="13">
        <v>0</v>
      </c>
      <c r="G115" s="13">
        <v>0</v>
      </c>
      <c r="H115" s="28"/>
      <c r="I115" s="27"/>
      <c r="J115" s="27"/>
      <c r="K115" s="27"/>
      <c r="L115" s="27"/>
    </row>
    <row r="116" spans="1:12" s="1" customFormat="1" ht="22.5" customHeight="1">
      <c r="A116" s="24" t="s">
        <v>36</v>
      </c>
      <c r="B116" s="28" t="s">
        <v>289</v>
      </c>
      <c r="C116" s="27" t="s">
        <v>134</v>
      </c>
      <c r="D116" s="27" t="s">
        <v>134</v>
      </c>
      <c r="E116" s="12" t="s">
        <v>59</v>
      </c>
      <c r="F116" s="13">
        <f>SUM(F117:F118)</f>
        <v>0</v>
      </c>
      <c r="G116" s="13">
        <f>SUM(G117:G118)</f>
        <v>0</v>
      </c>
      <c r="H116" s="28" t="s">
        <v>133</v>
      </c>
      <c r="I116" s="27" t="s">
        <v>126</v>
      </c>
      <c r="J116" s="27" t="s">
        <v>174</v>
      </c>
      <c r="K116" s="27">
        <v>20</v>
      </c>
      <c r="L116" s="27">
        <v>20</v>
      </c>
    </row>
    <row r="117" spans="1:12" s="1" customFormat="1" ht="72.75" customHeight="1">
      <c r="A117" s="24"/>
      <c r="B117" s="28"/>
      <c r="C117" s="27"/>
      <c r="D117" s="27"/>
      <c r="E117" s="12" t="s">
        <v>60</v>
      </c>
      <c r="F117" s="13">
        <v>0</v>
      </c>
      <c r="G117" s="13">
        <v>0</v>
      </c>
      <c r="H117" s="28"/>
      <c r="I117" s="27"/>
      <c r="J117" s="27"/>
      <c r="K117" s="27"/>
      <c r="L117" s="27"/>
    </row>
    <row r="118" spans="1:12" s="1" customFormat="1" ht="54.75" customHeight="1">
      <c r="A118" s="24"/>
      <c r="B118" s="28"/>
      <c r="C118" s="27"/>
      <c r="D118" s="27"/>
      <c r="E118" s="12" t="s">
        <v>57</v>
      </c>
      <c r="F118" s="13">
        <v>0</v>
      </c>
      <c r="G118" s="13">
        <v>0</v>
      </c>
      <c r="H118" s="28"/>
      <c r="I118" s="27"/>
      <c r="J118" s="27"/>
      <c r="K118" s="27"/>
      <c r="L118" s="27"/>
    </row>
    <row r="119" spans="1:12" s="1" customFormat="1" ht="19.5" customHeight="1">
      <c r="A119" s="24" t="s">
        <v>138</v>
      </c>
      <c r="B119" s="25" t="s">
        <v>5</v>
      </c>
      <c r="C119" s="25"/>
      <c r="D119" s="25"/>
      <c r="E119" s="12" t="s">
        <v>59</v>
      </c>
      <c r="F119" s="13">
        <f t="shared" ref="F119:G121" si="5">F122</f>
        <v>460000</v>
      </c>
      <c r="G119" s="13">
        <f t="shared" si="5"/>
        <v>460000</v>
      </c>
      <c r="H119" s="26" t="s">
        <v>58</v>
      </c>
      <c r="I119" s="26" t="s">
        <v>58</v>
      </c>
      <c r="J119" s="26" t="s">
        <v>134</v>
      </c>
      <c r="K119" s="26" t="s">
        <v>134</v>
      </c>
      <c r="L119" s="26" t="s">
        <v>134</v>
      </c>
    </row>
    <row r="120" spans="1:12" s="1" customFormat="1" ht="70.5" customHeight="1">
      <c r="A120" s="24"/>
      <c r="B120" s="25"/>
      <c r="C120" s="25"/>
      <c r="D120" s="25"/>
      <c r="E120" s="12" t="s">
        <v>60</v>
      </c>
      <c r="F120" s="13">
        <f t="shared" si="5"/>
        <v>460000</v>
      </c>
      <c r="G120" s="13">
        <f t="shared" si="5"/>
        <v>460000</v>
      </c>
      <c r="H120" s="26"/>
      <c r="I120" s="26"/>
      <c r="J120" s="26"/>
      <c r="K120" s="26"/>
      <c r="L120" s="26"/>
    </row>
    <row r="121" spans="1:12" s="1" customFormat="1" ht="54.75" customHeight="1">
      <c r="A121" s="24"/>
      <c r="B121" s="25"/>
      <c r="C121" s="25"/>
      <c r="D121" s="25"/>
      <c r="E121" s="12" t="s">
        <v>57</v>
      </c>
      <c r="F121" s="13">
        <f t="shared" si="5"/>
        <v>0</v>
      </c>
      <c r="G121" s="13">
        <f t="shared" si="5"/>
        <v>0</v>
      </c>
      <c r="H121" s="26"/>
      <c r="I121" s="26"/>
      <c r="J121" s="26"/>
      <c r="K121" s="26"/>
      <c r="L121" s="26"/>
    </row>
    <row r="122" spans="1:12" s="1" customFormat="1" ht="19.5" customHeight="1">
      <c r="A122" s="24" t="s">
        <v>79</v>
      </c>
      <c r="B122" s="30" t="s">
        <v>6</v>
      </c>
      <c r="C122" s="27" t="s">
        <v>134</v>
      </c>
      <c r="D122" s="27" t="s">
        <v>428</v>
      </c>
      <c r="E122" s="12" t="s">
        <v>59</v>
      </c>
      <c r="F122" s="13">
        <f t="shared" ref="F122:G124" si="6">F125+F128+F131</f>
        <v>460000</v>
      </c>
      <c r="G122" s="13">
        <f t="shared" si="6"/>
        <v>460000</v>
      </c>
      <c r="H122" s="26" t="s">
        <v>58</v>
      </c>
      <c r="I122" s="26" t="s">
        <v>58</v>
      </c>
      <c r="J122" s="26" t="s">
        <v>134</v>
      </c>
      <c r="K122" s="26" t="s">
        <v>134</v>
      </c>
      <c r="L122" s="26" t="s">
        <v>134</v>
      </c>
    </row>
    <row r="123" spans="1:12" s="1" customFormat="1" ht="66.75" customHeight="1">
      <c r="A123" s="24"/>
      <c r="B123" s="29"/>
      <c r="C123" s="27"/>
      <c r="D123" s="27"/>
      <c r="E123" s="12" t="s">
        <v>60</v>
      </c>
      <c r="F123" s="13">
        <f t="shared" si="6"/>
        <v>460000</v>
      </c>
      <c r="G123" s="13">
        <f t="shared" si="6"/>
        <v>460000</v>
      </c>
      <c r="H123" s="26"/>
      <c r="I123" s="26"/>
      <c r="J123" s="26"/>
      <c r="K123" s="26"/>
      <c r="L123" s="26"/>
    </row>
    <row r="124" spans="1:12" s="1" customFormat="1" ht="51" customHeight="1">
      <c r="A124" s="24"/>
      <c r="B124" s="29"/>
      <c r="C124" s="27"/>
      <c r="D124" s="27"/>
      <c r="E124" s="12" t="s">
        <v>57</v>
      </c>
      <c r="F124" s="13">
        <f t="shared" si="6"/>
        <v>0</v>
      </c>
      <c r="G124" s="13">
        <f t="shared" si="6"/>
        <v>0</v>
      </c>
      <c r="H124" s="26"/>
      <c r="I124" s="26"/>
      <c r="J124" s="26"/>
      <c r="K124" s="26"/>
      <c r="L124" s="26"/>
    </row>
    <row r="125" spans="1:12" s="1" customFormat="1" ht="18" customHeight="1">
      <c r="A125" s="24" t="s">
        <v>80</v>
      </c>
      <c r="B125" s="29" t="s">
        <v>244</v>
      </c>
      <c r="C125" s="27">
        <v>504</v>
      </c>
      <c r="D125" s="27" t="s">
        <v>429</v>
      </c>
      <c r="E125" s="12" t="s">
        <v>59</v>
      </c>
      <c r="F125" s="13">
        <f>SUM(F126:F127)</f>
        <v>20000</v>
      </c>
      <c r="G125" s="13">
        <f>SUM(G126:G127)</f>
        <v>20000</v>
      </c>
      <c r="H125" s="29" t="s">
        <v>65</v>
      </c>
      <c r="I125" s="27" t="s">
        <v>126</v>
      </c>
      <c r="J125" s="27" t="s">
        <v>174</v>
      </c>
      <c r="K125" s="27">
        <v>53</v>
      </c>
      <c r="L125" s="27">
        <v>53</v>
      </c>
    </row>
    <row r="126" spans="1:12" s="1" customFormat="1" ht="78" customHeight="1">
      <c r="A126" s="24"/>
      <c r="B126" s="29"/>
      <c r="C126" s="27"/>
      <c r="D126" s="27"/>
      <c r="E126" s="12" t="s">
        <v>60</v>
      </c>
      <c r="F126" s="13">
        <v>20000</v>
      </c>
      <c r="G126" s="13">
        <v>20000</v>
      </c>
      <c r="H126" s="29"/>
      <c r="I126" s="27"/>
      <c r="J126" s="27"/>
      <c r="K126" s="27"/>
      <c r="L126" s="27"/>
    </row>
    <row r="127" spans="1:12" s="1" customFormat="1" ht="141.75" customHeight="1">
      <c r="A127" s="24"/>
      <c r="B127" s="29"/>
      <c r="C127" s="27"/>
      <c r="D127" s="27"/>
      <c r="E127" s="12" t="s">
        <v>57</v>
      </c>
      <c r="F127" s="13">
        <v>0</v>
      </c>
      <c r="G127" s="13">
        <v>0</v>
      </c>
      <c r="H127" s="29"/>
      <c r="I127" s="27"/>
      <c r="J127" s="27"/>
      <c r="K127" s="27"/>
      <c r="L127" s="27"/>
    </row>
    <row r="128" spans="1:12" s="1" customFormat="1" ht="18.75" customHeight="1">
      <c r="A128" s="24" t="s">
        <v>44</v>
      </c>
      <c r="B128" s="29" t="s">
        <v>290</v>
      </c>
      <c r="C128" s="27">
        <v>504</v>
      </c>
      <c r="D128" s="27" t="s">
        <v>430</v>
      </c>
      <c r="E128" s="12" t="s">
        <v>59</v>
      </c>
      <c r="F128" s="13">
        <f>SUM(F129:F130)</f>
        <v>300000</v>
      </c>
      <c r="G128" s="13">
        <f>SUM(G129:G130)</f>
        <v>300000</v>
      </c>
      <c r="H128" s="28" t="s">
        <v>68</v>
      </c>
      <c r="I128" s="27" t="s">
        <v>126</v>
      </c>
      <c r="J128" s="27" t="s">
        <v>203</v>
      </c>
      <c r="K128" s="47">
        <v>18.3</v>
      </c>
      <c r="L128" s="47">
        <v>18.3</v>
      </c>
    </row>
    <row r="129" spans="1:12" s="1" customFormat="1" ht="68.25" customHeight="1">
      <c r="A129" s="24"/>
      <c r="B129" s="29"/>
      <c r="C129" s="27"/>
      <c r="D129" s="27"/>
      <c r="E129" s="12" t="s">
        <v>60</v>
      </c>
      <c r="F129" s="13">
        <v>300000</v>
      </c>
      <c r="G129" s="13">
        <v>300000</v>
      </c>
      <c r="H129" s="28"/>
      <c r="I129" s="27"/>
      <c r="J129" s="27"/>
      <c r="K129" s="47"/>
      <c r="L129" s="47"/>
    </row>
    <row r="130" spans="1:12" s="1" customFormat="1" ht="55.15" customHeight="1">
      <c r="A130" s="24"/>
      <c r="B130" s="29"/>
      <c r="C130" s="27"/>
      <c r="D130" s="27"/>
      <c r="E130" s="12" t="s">
        <v>57</v>
      </c>
      <c r="F130" s="13">
        <v>0</v>
      </c>
      <c r="G130" s="13">
        <v>0</v>
      </c>
      <c r="H130" s="28"/>
      <c r="I130" s="27"/>
      <c r="J130" s="27"/>
      <c r="K130" s="47"/>
      <c r="L130" s="47"/>
    </row>
    <row r="131" spans="1:12" s="1" customFormat="1" ht="18.75" customHeight="1">
      <c r="A131" s="24" t="s">
        <v>46</v>
      </c>
      <c r="B131" s="28" t="s">
        <v>291</v>
      </c>
      <c r="C131" s="27">
        <v>504</v>
      </c>
      <c r="D131" s="27" t="s">
        <v>431</v>
      </c>
      <c r="E131" s="12" t="s">
        <v>59</v>
      </c>
      <c r="F131" s="13">
        <f>SUM(F132:F133)</f>
        <v>140000</v>
      </c>
      <c r="G131" s="13">
        <f>SUM(G132:G133)</f>
        <v>140000</v>
      </c>
      <c r="H131" s="28"/>
      <c r="I131" s="27"/>
      <c r="J131" s="27"/>
      <c r="K131" s="47"/>
      <c r="L131" s="47"/>
    </row>
    <row r="132" spans="1:12" s="1" customFormat="1" ht="64.5" customHeight="1">
      <c r="A132" s="24"/>
      <c r="B132" s="28"/>
      <c r="C132" s="27"/>
      <c r="D132" s="27"/>
      <c r="E132" s="12" t="s">
        <v>60</v>
      </c>
      <c r="F132" s="13">
        <v>140000</v>
      </c>
      <c r="G132" s="13">
        <v>140000</v>
      </c>
      <c r="H132" s="28"/>
      <c r="I132" s="27"/>
      <c r="J132" s="27"/>
      <c r="K132" s="47"/>
      <c r="L132" s="47"/>
    </row>
    <row r="133" spans="1:12" s="1" customFormat="1" ht="55.15" customHeight="1">
      <c r="A133" s="24"/>
      <c r="B133" s="28"/>
      <c r="C133" s="27"/>
      <c r="D133" s="27"/>
      <c r="E133" s="12" t="s">
        <v>57</v>
      </c>
      <c r="F133" s="13">
        <v>0</v>
      </c>
      <c r="G133" s="13">
        <v>0</v>
      </c>
      <c r="H133" s="28"/>
      <c r="I133" s="27"/>
      <c r="J133" s="27"/>
      <c r="K133" s="47"/>
      <c r="L133" s="47"/>
    </row>
    <row r="134" spans="1:12" s="1" customFormat="1" ht="18" customHeight="1">
      <c r="A134" s="24" t="s">
        <v>178</v>
      </c>
      <c r="B134" s="25" t="s">
        <v>7</v>
      </c>
      <c r="C134" s="25"/>
      <c r="D134" s="25"/>
      <c r="E134" s="12" t="s">
        <v>59</v>
      </c>
      <c r="F134" s="13">
        <f t="shared" ref="F134:G136" si="7">F137</f>
        <v>1870912.54</v>
      </c>
      <c r="G134" s="13">
        <f t="shared" si="7"/>
        <v>1870912.54</v>
      </c>
      <c r="H134" s="26" t="s">
        <v>58</v>
      </c>
      <c r="I134" s="26" t="s">
        <v>58</v>
      </c>
      <c r="J134" s="26" t="s">
        <v>134</v>
      </c>
      <c r="K134" s="26" t="s">
        <v>134</v>
      </c>
      <c r="L134" s="26" t="s">
        <v>134</v>
      </c>
    </row>
    <row r="135" spans="1:12" s="1" customFormat="1" ht="71.25" customHeight="1">
      <c r="A135" s="24"/>
      <c r="B135" s="25"/>
      <c r="C135" s="25"/>
      <c r="D135" s="25"/>
      <c r="E135" s="12" t="s">
        <v>60</v>
      </c>
      <c r="F135" s="13">
        <f t="shared" si="7"/>
        <v>1019523.54</v>
      </c>
      <c r="G135" s="13">
        <f t="shared" si="7"/>
        <v>1019523.54</v>
      </c>
      <c r="H135" s="26"/>
      <c r="I135" s="26"/>
      <c r="J135" s="26"/>
      <c r="K135" s="26"/>
      <c r="L135" s="26"/>
    </row>
    <row r="136" spans="1:12" s="1" customFormat="1" ht="50.25" customHeight="1">
      <c r="A136" s="24"/>
      <c r="B136" s="25"/>
      <c r="C136" s="25"/>
      <c r="D136" s="25"/>
      <c r="E136" s="12" t="s">
        <v>57</v>
      </c>
      <c r="F136" s="13">
        <f t="shared" si="7"/>
        <v>851389</v>
      </c>
      <c r="G136" s="13">
        <f t="shared" si="7"/>
        <v>851389</v>
      </c>
      <c r="H136" s="26"/>
      <c r="I136" s="26"/>
      <c r="J136" s="26"/>
      <c r="K136" s="26"/>
      <c r="L136" s="26"/>
    </row>
    <row r="137" spans="1:12" s="1" customFormat="1" ht="17.25" customHeight="1">
      <c r="A137" s="24" t="s">
        <v>81</v>
      </c>
      <c r="B137" s="30" t="s">
        <v>8</v>
      </c>
      <c r="C137" s="27" t="s">
        <v>134</v>
      </c>
      <c r="D137" s="27" t="s">
        <v>432</v>
      </c>
      <c r="E137" s="12" t="s">
        <v>59</v>
      </c>
      <c r="F137" s="13">
        <f t="shared" ref="F137:G139" si="8">F140+F143</f>
        <v>1870912.54</v>
      </c>
      <c r="G137" s="13">
        <f t="shared" si="8"/>
        <v>1870912.54</v>
      </c>
      <c r="H137" s="26" t="s">
        <v>58</v>
      </c>
      <c r="I137" s="26" t="s">
        <v>58</v>
      </c>
      <c r="J137" s="26" t="s">
        <v>134</v>
      </c>
      <c r="K137" s="26" t="s">
        <v>134</v>
      </c>
      <c r="L137" s="26" t="s">
        <v>134</v>
      </c>
    </row>
    <row r="138" spans="1:12" s="1" customFormat="1" ht="66.75" customHeight="1">
      <c r="A138" s="24"/>
      <c r="B138" s="29"/>
      <c r="C138" s="27"/>
      <c r="D138" s="27"/>
      <c r="E138" s="12" t="s">
        <v>60</v>
      </c>
      <c r="F138" s="13">
        <f t="shared" si="8"/>
        <v>1019523.54</v>
      </c>
      <c r="G138" s="13">
        <f t="shared" si="8"/>
        <v>1019523.54</v>
      </c>
      <c r="H138" s="26"/>
      <c r="I138" s="26"/>
      <c r="J138" s="26"/>
      <c r="K138" s="26"/>
      <c r="L138" s="26"/>
    </row>
    <row r="139" spans="1:12" s="1" customFormat="1" ht="49.15" customHeight="1">
      <c r="A139" s="24"/>
      <c r="B139" s="29"/>
      <c r="C139" s="27"/>
      <c r="D139" s="27"/>
      <c r="E139" s="12" t="s">
        <v>57</v>
      </c>
      <c r="F139" s="13">
        <f t="shared" si="8"/>
        <v>851389</v>
      </c>
      <c r="G139" s="13">
        <f t="shared" si="8"/>
        <v>851389</v>
      </c>
      <c r="H139" s="26"/>
      <c r="I139" s="26"/>
      <c r="J139" s="26"/>
      <c r="K139" s="26"/>
      <c r="L139" s="26"/>
    </row>
    <row r="140" spans="1:12" s="1" customFormat="1" ht="18" customHeight="1">
      <c r="A140" s="24" t="s">
        <v>82</v>
      </c>
      <c r="B140" s="29" t="s">
        <v>209</v>
      </c>
      <c r="C140" s="27">
        <v>504</v>
      </c>
      <c r="D140" s="27" t="s">
        <v>433</v>
      </c>
      <c r="E140" s="12" t="s">
        <v>59</v>
      </c>
      <c r="F140" s="13">
        <f>SUM(F141:F142)</f>
        <v>1006392.54</v>
      </c>
      <c r="G140" s="13">
        <f>SUM(G141:G142)</f>
        <v>1006392.54</v>
      </c>
      <c r="H140" s="29" t="s">
        <v>135</v>
      </c>
      <c r="I140" s="27" t="s">
        <v>126</v>
      </c>
      <c r="J140" s="27" t="s">
        <v>174</v>
      </c>
      <c r="K140" s="27">
        <v>100</v>
      </c>
      <c r="L140" s="27">
        <v>100</v>
      </c>
    </row>
    <row r="141" spans="1:12" s="1" customFormat="1" ht="69" customHeight="1">
      <c r="A141" s="24"/>
      <c r="B141" s="29"/>
      <c r="C141" s="27"/>
      <c r="D141" s="27"/>
      <c r="E141" s="12" t="s">
        <v>60</v>
      </c>
      <c r="F141" s="13">
        <v>1006392.54</v>
      </c>
      <c r="G141" s="13">
        <v>1006392.54</v>
      </c>
      <c r="H141" s="29"/>
      <c r="I141" s="27"/>
      <c r="J141" s="27"/>
      <c r="K141" s="27"/>
      <c r="L141" s="27"/>
    </row>
    <row r="142" spans="1:12" s="1" customFormat="1" ht="51" customHeight="1">
      <c r="A142" s="24"/>
      <c r="B142" s="29"/>
      <c r="C142" s="27"/>
      <c r="D142" s="27"/>
      <c r="E142" s="12" t="s">
        <v>57</v>
      </c>
      <c r="F142" s="13">
        <v>0</v>
      </c>
      <c r="G142" s="13">
        <v>0</v>
      </c>
      <c r="H142" s="29"/>
      <c r="I142" s="27"/>
      <c r="J142" s="27"/>
      <c r="K142" s="27"/>
      <c r="L142" s="27"/>
    </row>
    <row r="143" spans="1:12" s="1" customFormat="1" ht="18.75" customHeight="1">
      <c r="A143" s="24" t="s">
        <v>150</v>
      </c>
      <c r="B143" s="29" t="s">
        <v>210</v>
      </c>
      <c r="C143" s="27">
        <v>504</v>
      </c>
      <c r="D143" s="27" t="s">
        <v>434</v>
      </c>
      <c r="E143" s="12" t="s">
        <v>59</v>
      </c>
      <c r="F143" s="13">
        <f>SUM(F144:F145)</f>
        <v>864520</v>
      </c>
      <c r="G143" s="13">
        <f>SUM(G144:G145)</f>
        <v>864520</v>
      </c>
      <c r="H143" s="51" t="s">
        <v>168</v>
      </c>
      <c r="I143" s="27" t="s">
        <v>124</v>
      </c>
      <c r="J143" s="27" t="s">
        <v>174</v>
      </c>
      <c r="K143" s="27">
        <v>616</v>
      </c>
      <c r="L143" s="27">
        <v>616</v>
      </c>
    </row>
    <row r="144" spans="1:12" s="1" customFormat="1" ht="67.5" customHeight="1">
      <c r="A144" s="24"/>
      <c r="B144" s="29"/>
      <c r="C144" s="27"/>
      <c r="D144" s="27"/>
      <c r="E144" s="12" t="s">
        <v>60</v>
      </c>
      <c r="F144" s="13">
        <v>13131</v>
      </c>
      <c r="G144" s="13">
        <v>13131</v>
      </c>
      <c r="H144" s="51"/>
      <c r="I144" s="27"/>
      <c r="J144" s="27"/>
      <c r="K144" s="27"/>
      <c r="L144" s="27"/>
    </row>
    <row r="145" spans="1:12" s="1" customFormat="1" ht="52.5" customHeight="1">
      <c r="A145" s="24"/>
      <c r="B145" s="29"/>
      <c r="C145" s="27"/>
      <c r="D145" s="27"/>
      <c r="E145" s="12" t="s">
        <v>57</v>
      </c>
      <c r="F145" s="13">
        <v>851389</v>
      </c>
      <c r="G145" s="13">
        <v>851389</v>
      </c>
      <c r="H145" s="51"/>
      <c r="I145" s="27"/>
      <c r="J145" s="27"/>
      <c r="K145" s="27"/>
      <c r="L145" s="27"/>
    </row>
    <row r="146" spans="1:12" s="1" customFormat="1" ht="20.25" customHeight="1">
      <c r="A146" s="24" t="s">
        <v>185</v>
      </c>
      <c r="B146" s="25" t="s">
        <v>9</v>
      </c>
      <c r="C146" s="25"/>
      <c r="D146" s="25"/>
      <c r="E146" s="12" t="s">
        <v>59</v>
      </c>
      <c r="F146" s="13">
        <f t="shared" ref="F146:G148" si="9">F149</f>
        <v>24851691.219999999</v>
      </c>
      <c r="G146" s="13">
        <f t="shared" si="9"/>
        <v>24844623.219999999</v>
      </c>
      <c r="H146" s="26" t="s">
        <v>58</v>
      </c>
      <c r="I146" s="26" t="s">
        <v>58</v>
      </c>
      <c r="J146" s="26" t="s">
        <v>134</v>
      </c>
      <c r="K146" s="26" t="s">
        <v>134</v>
      </c>
      <c r="L146" s="26" t="s">
        <v>134</v>
      </c>
    </row>
    <row r="147" spans="1:12" s="1" customFormat="1" ht="72.75" customHeight="1">
      <c r="A147" s="24"/>
      <c r="B147" s="25"/>
      <c r="C147" s="25"/>
      <c r="D147" s="25"/>
      <c r="E147" s="12" t="s">
        <v>60</v>
      </c>
      <c r="F147" s="13">
        <f t="shared" si="9"/>
        <v>10829856.719999999</v>
      </c>
      <c r="G147" s="13">
        <f t="shared" si="9"/>
        <v>10822788.719999999</v>
      </c>
      <c r="H147" s="26"/>
      <c r="I147" s="26"/>
      <c r="J147" s="26"/>
      <c r="K147" s="26"/>
      <c r="L147" s="26"/>
    </row>
    <row r="148" spans="1:12" s="1" customFormat="1" ht="56.25" customHeight="1">
      <c r="A148" s="24"/>
      <c r="B148" s="25"/>
      <c r="C148" s="25"/>
      <c r="D148" s="25"/>
      <c r="E148" s="12" t="s">
        <v>57</v>
      </c>
      <c r="F148" s="13">
        <f t="shared" si="9"/>
        <v>14021834.5</v>
      </c>
      <c r="G148" s="13">
        <f t="shared" si="9"/>
        <v>14021834.5</v>
      </c>
      <c r="H148" s="26"/>
      <c r="I148" s="26"/>
      <c r="J148" s="26"/>
      <c r="K148" s="26"/>
      <c r="L148" s="26"/>
    </row>
    <row r="149" spans="1:12" s="1" customFormat="1" ht="29.45" customHeight="1">
      <c r="A149" s="24" t="s">
        <v>83</v>
      </c>
      <c r="B149" s="30" t="s">
        <v>10</v>
      </c>
      <c r="C149" s="27" t="s">
        <v>134</v>
      </c>
      <c r="D149" s="27" t="s">
        <v>435</v>
      </c>
      <c r="E149" s="12" t="s">
        <v>59</v>
      </c>
      <c r="F149" s="13">
        <f t="shared" ref="F149:G151" si="10">F152+F155+F158+F161</f>
        <v>24851691.219999999</v>
      </c>
      <c r="G149" s="13">
        <f t="shared" si="10"/>
        <v>24844623.219999999</v>
      </c>
      <c r="H149" s="26" t="s">
        <v>58</v>
      </c>
      <c r="I149" s="26" t="s">
        <v>58</v>
      </c>
      <c r="J149" s="26" t="s">
        <v>134</v>
      </c>
      <c r="K149" s="26" t="s">
        <v>134</v>
      </c>
      <c r="L149" s="26" t="s">
        <v>134</v>
      </c>
    </row>
    <row r="150" spans="1:12" s="1" customFormat="1" ht="94.9" customHeight="1">
      <c r="A150" s="24"/>
      <c r="B150" s="29"/>
      <c r="C150" s="27"/>
      <c r="D150" s="27"/>
      <c r="E150" s="12" t="s">
        <v>60</v>
      </c>
      <c r="F150" s="13">
        <f t="shared" si="10"/>
        <v>10829856.719999999</v>
      </c>
      <c r="G150" s="13">
        <f t="shared" si="10"/>
        <v>10822788.719999999</v>
      </c>
      <c r="H150" s="26"/>
      <c r="I150" s="26"/>
      <c r="J150" s="26"/>
      <c r="K150" s="26"/>
      <c r="L150" s="26"/>
    </row>
    <row r="151" spans="1:12" s="1" customFormat="1" ht="72.75" customHeight="1">
      <c r="A151" s="24"/>
      <c r="B151" s="29"/>
      <c r="C151" s="27"/>
      <c r="D151" s="27"/>
      <c r="E151" s="12" t="s">
        <v>57</v>
      </c>
      <c r="F151" s="13">
        <f t="shared" si="10"/>
        <v>14021834.5</v>
      </c>
      <c r="G151" s="13">
        <f t="shared" si="10"/>
        <v>14021834.5</v>
      </c>
      <c r="H151" s="26"/>
      <c r="I151" s="26"/>
      <c r="J151" s="26"/>
      <c r="K151" s="26"/>
      <c r="L151" s="26"/>
    </row>
    <row r="152" spans="1:12" s="1" customFormat="1" ht="28.9" customHeight="1">
      <c r="A152" s="24" t="s">
        <v>84</v>
      </c>
      <c r="B152" s="29" t="s">
        <v>308</v>
      </c>
      <c r="C152" s="27">
        <v>504</v>
      </c>
      <c r="D152" s="27" t="s">
        <v>436</v>
      </c>
      <c r="E152" s="12" t="s">
        <v>59</v>
      </c>
      <c r="F152" s="13">
        <f>SUM(F153:F154)</f>
        <v>1263854.25</v>
      </c>
      <c r="G152" s="13">
        <f>SUM(G153:G154)</f>
        <v>1256786.25</v>
      </c>
      <c r="H152" s="48" t="s">
        <v>69</v>
      </c>
      <c r="I152" s="27" t="s">
        <v>126</v>
      </c>
      <c r="J152" s="27" t="s">
        <v>174</v>
      </c>
      <c r="K152" s="27">
        <v>100</v>
      </c>
      <c r="L152" s="27">
        <v>100</v>
      </c>
    </row>
    <row r="153" spans="1:12" s="1" customFormat="1" ht="88.9" customHeight="1">
      <c r="A153" s="24"/>
      <c r="B153" s="29"/>
      <c r="C153" s="27"/>
      <c r="D153" s="27"/>
      <c r="E153" s="12" t="s">
        <v>60</v>
      </c>
      <c r="F153" s="13">
        <v>1263854.25</v>
      </c>
      <c r="G153" s="13">
        <v>1256786.25</v>
      </c>
      <c r="H153" s="48"/>
      <c r="I153" s="27"/>
      <c r="J153" s="27"/>
      <c r="K153" s="27"/>
      <c r="L153" s="27"/>
    </row>
    <row r="154" spans="1:12" s="1" customFormat="1" ht="58.5" customHeight="1">
      <c r="A154" s="24"/>
      <c r="B154" s="29"/>
      <c r="C154" s="27"/>
      <c r="D154" s="27"/>
      <c r="E154" s="12" t="s">
        <v>57</v>
      </c>
      <c r="F154" s="13">
        <v>0</v>
      </c>
      <c r="G154" s="13">
        <v>0</v>
      </c>
      <c r="H154" s="48"/>
      <c r="I154" s="27"/>
      <c r="J154" s="27"/>
      <c r="K154" s="27"/>
      <c r="L154" s="27"/>
    </row>
    <row r="155" spans="1:12" s="1" customFormat="1" ht="19.5" customHeight="1">
      <c r="A155" s="24" t="s">
        <v>130</v>
      </c>
      <c r="B155" s="29" t="s">
        <v>131</v>
      </c>
      <c r="C155" s="27">
        <v>504</v>
      </c>
      <c r="D155" s="27" t="s">
        <v>437</v>
      </c>
      <c r="E155" s="12" t="s">
        <v>59</v>
      </c>
      <c r="F155" s="13">
        <f>SUM(F156:F157)</f>
        <v>3961999.39</v>
      </c>
      <c r="G155" s="13">
        <f t="shared" ref="G155" si="11">SUM(G156:G157)</f>
        <v>3961999.39</v>
      </c>
      <c r="H155" s="48"/>
      <c r="I155" s="27"/>
      <c r="J155" s="27"/>
      <c r="K155" s="27"/>
      <c r="L155" s="27"/>
    </row>
    <row r="156" spans="1:12" s="1" customFormat="1" ht="66.75" customHeight="1">
      <c r="A156" s="24"/>
      <c r="B156" s="29"/>
      <c r="C156" s="27"/>
      <c r="D156" s="27"/>
      <c r="E156" s="12" t="s">
        <v>60</v>
      </c>
      <c r="F156" s="13">
        <v>3939539.89</v>
      </c>
      <c r="G156" s="13">
        <v>3939539.89</v>
      </c>
      <c r="H156" s="48"/>
      <c r="I156" s="27"/>
      <c r="J156" s="27"/>
      <c r="K156" s="27"/>
      <c r="L156" s="27"/>
    </row>
    <row r="157" spans="1:12" s="1" customFormat="1" ht="50.25" customHeight="1">
      <c r="A157" s="24"/>
      <c r="B157" s="29"/>
      <c r="C157" s="27"/>
      <c r="D157" s="27"/>
      <c r="E157" s="12" t="s">
        <v>57</v>
      </c>
      <c r="F157" s="13">
        <v>22459.5</v>
      </c>
      <c r="G157" s="13">
        <v>22459.5</v>
      </c>
      <c r="H157" s="48"/>
      <c r="I157" s="27"/>
      <c r="J157" s="27"/>
      <c r="K157" s="27"/>
      <c r="L157" s="27"/>
    </row>
    <row r="158" spans="1:12" s="1" customFormat="1" ht="21" customHeight="1">
      <c r="A158" s="24" t="s">
        <v>132</v>
      </c>
      <c r="B158" s="28" t="s">
        <v>292</v>
      </c>
      <c r="C158" s="27">
        <v>504</v>
      </c>
      <c r="D158" s="27" t="s">
        <v>438</v>
      </c>
      <c r="E158" s="12" t="s">
        <v>59</v>
      </c>
      <c r="F158" s="13">
        <f>SUM(F159:F160)</f>
        <v>19616277.219999999</v>
      </c>
      <c r="G158" s="13">
        <f>SUM(G159:G160)</f>
        <v>19616277.219999999</v>
      </c>
      <c r="H158" s="28" t="s">
        <v>153</v>
      </c>
      <c r="I158" s="27" t="s">
        <v>126</v>
      </c>
      <c r="J158" s="27" t="s">
        <v>174</v>
      </c>
      <c r="K158" s="27">
        <v>100</v>
      </c>
      <c r="L158" s="27">
        <v>100</v>
      </c>
    </row>
    <row r="159" spans="1:12" s="1" customFormat="1" ht="68.25" customHeight="1">
      <c r="A159" s="24"/>
      <c r="B159" s="28"/>
      <c r="C159" s="27"/>
      <c r="D159" s="27"/>
      <c r="E159" s="12" t="s">
        <v>60</v>
      </c>
      <c r="F159" s="13">
        <v>5616902.2199999997</v>
      </c>
      <c r="G159" s="13">
        <v>5616902.2199999997</v>
      </c>
      <c r="H159" s="28"/>
      <c r="I159" s="27"/>
      <c r="J159" s="27"/>
      <c r="K159" s="27"/>
      <c r="L159" s="27"/>
    </row>
    <row r="160" spans="1:12" s="1" customFormat="1" ht="91.5" customHeight="1">
      <c r="A160" s="24"/>
      <c r="B160" s="28"/>
      <c r="C160" s="27"/>
      <c r="D160" s="27"/>
      <c r="E160" s="12" t="s">
        <v>57</v>
      </c>
      <c r="F160" s="13">
        <v>13999375</v>
      </c>
      <c r="G160" s="13">
        <v>13999375</v>
      </c>
      <c r="H160" s="28"/>
      <c r="I160" s="27"/>
      <c r="J160" s="27"/>
      <c r="K160" s="27"/>
      <c r="L160" s="27"/>
    </row>
    <row r="161" spans="1:12" s="1" customFormat="1" ht="17.25" customHeight="1">
      <c r="A161" s="24" t="s">
        <v>304</v>
      </c>
      <c r="B161" s="28" t="s">
        <v>305</v>
      </c>
      <c r="C161" s="27">
        <v>504</v>
      </c>
      <c r="D161" s="27" t="s">
        <v>439</v>
      </c>
      <c r="E161" s="12" t="s">
        <v>59</v>
      </c>
      <c r="F161" s="13">
        <f>SUM(F162:F163)</f>
        <v>9560.36</v>
      </c>
      <c r="G161" s="13">
        <f>SUM(G162:G163)</f>
        <v>9560.36</v>
      </c>
      <c r="H161" s="28" t="s">
        <v>306</v>
      </c>
      <c r="I161" s="27" t="s">
        <v>119</v>
      </c>
      <c r="J161" s="27" t="s">
        <v>174</v>
      </c>
      <c r="K161" s="27">
        <v>3</v>
      </c>
      <c r="L161" s="27">
        <v>3</v>
      </c>
    </row>
    <row r="162" spans="1:12" s="1" customFormat="1" ht="67.5" customHeight="1">
      <c r="A162" s="24"/>
      <c r="B162" s="28"/>
      <c r="C162" s="27"/>
      <c r="D162" s="27"/>
      <c r="E162" s="12" t="s">
        <v>60</v>
      </c>
      <c r="F162" s="13">
        <v>9560.36</v>
      </c>
      <c r="G162" s="13">
        <v>9560.36</v>
      </c>
      <c r="H162" s="28"/>
      <c r="I162" s="27"/>
      <c r="J162" s="27"/>
      <c r="K162" s="27"/>
      <c r="L162" s="27"/>
    </row>
    <row r="163" spans="1:12" s="1" customFormat="1" ht="51" customHeight="1">
      <c r="A163" s="24"/>
      <c r="B163" s="28"/>
      <c r="C163" s="27"/>
      <c r="D163" s="27"/>
      <c r="E163" s="12" t="s">
        <v>57</v>
      </c>
      <c r="F163" s="13">
        <v>0</v>
      </c>
      <c r="G163" s="13">
        <v>0</v>
      </c>
      <c r="H163" s="28"/>
      <c r="I163" s="27"/>
      <c r="J163" s="27"/>
      <c r="K163" s="27"/>
      <c r="L163" s="27"/>
    </row>
    <row r="164" spans="1:12" s="1" customFormat="1" ht="20.25" customHeight="1">
      <c r="A164" s="24" t="s">
        <v>187</v>
      </c>
      <c r="B164" s="25" t="s">
        <v>11</v>
      </c>
      <c r="C164" s="25"/>
      <c r="D164" s="25"/>
      <c r="E164" s="12" t="s">
        <v>59</v>
      </c>
      <c r="F164" s="13">
        <f t="shared" ref="F164:G166" si="12">F167</f>
        <v>12949211</v>
      </c>
      <c r="G164" s="13">
        <f t="shared" si="12"/>
        <v>12754170.060000001</v>
      </c>
      <c r="H164" s="26" t="s">
        <v>58</v>
      </c>
      <c r="I164" s="26" t="s">
        <v>58</v>
      </c>
      <c r="J164" s="26" t="s">
        <v>134</v>
      </c>
      <c r="K164" s="26" t="s">
        <v>134</v>
      </c>
      <c r="L164" s="26" t="s">
        <v>134</v>
      </c>
    </row>
    <row r="165" spans="1:12" s="1" customFormat="1" ht="66.75" customHeight="1">
      <c r="A165" s="24"/>
      <c r="B165" s="25"/>
      <c r="C165" s="25"/>
      <c r="D165" s="25"/>
      <c r="E165" s="12" t="s">
        <v>60</v>
      </c>
      <c r="F165" s="13">
        <f t="shared" si="12"/>
        <v>0</v>
      </c>
      <c r="G165" s="13">
        <f t="shared" si="12"/>
        <v>0</v>
      </c>
      <c r="H165" s="26"/>
      <c r="I165" s="26"/>
      <c r="J165" s="26"/>
      <c r="K165" s="26"/>
      <c r="L165" s="26"/>
    </row>
    <row r="166" spans="1:12" s="1" customFormat="1" ht="51.75" customHeight="1">
      <c r="A166" s="24"/>
      <c r="B166" s="25"/>
      <c r="C166" s="25"/>
      <c r="D166" s="25"/>
      <c r="E166" s="12" t="s">
        <v>57</v>
      </c>
      <c r="F166" s="13">
        <f t="shared" si="12"/>
        <v>12949211</v>
      </c>
      <c r="G166" s="13">
        <f t="shared" si="12"/>
        <v>12754170.060000001</v>
      </c>
      <c r="H166" s="26"/>
      <c r="I166" s="26"/>
      <c r="J166" s="26"/>
      <c r="K166" s="26"/>
      <c r="L166" s="26"/>
    </row>
    <row r="167" spans="1:12" s="1" customFormat="1" ht="19.5" customHeight="1">
      <c r="A167" s="24" t="s">
        <v>85</v>
      </c>
      <c r="B167" s="30" t="s">
        <v>12</v>
      </c>
      <c r="C167" s="27" t="s">
        <v>134</v>
      </c>
      <c r="D167" s="27" t="s">
        <v>440</v>
      </c>
      <c r="E167" s="12" t="s">
        <v>59</v>
      </c>
      <c r="F167" s="13">
        <f t="shared" ref="F167:G169" si="13">F170+F173+F176</f>
        <v>12949211</v>
      </c>
      <c r="G167" s="13">
        <f t="shared" si="13"/>
        <v>12754170.060000001</v>
      </c>
      <c r="H167" s="26" t="s">
        <v>58</v>
      </c>
      <c r="I167" s="26" t="s">
        <v>58</v>
      </c>
      <c r="J167" s="26" t="s">
        <v>134</v>
      </c>
      <c r="K167" s="26" t="s">
        <v>134</v>
      </c>
      <c r="L167" s="26" t="s">
        <v>134</v>
      </c>
    </row>
    <row r="168" spans="1:12" s="1" customFormat="1" ht="69" customHeight="1">
      <c r="A168" s="24"/>
      <c r="B168" s="29"/>
      <c r="C168" s="27"/>
      <c r="D168" s="27"/>
      <c r="E168" s="12" t="s">
        <v>60</v>
      </c>
      <c r="F168" s="13">
        <f t="shared" si="13"/>
        <v>0</v>
      </c>
      <c r="G168" s="13">
        <f t="shared" si="13"/>
        <v>0</v>
      </c>
      <c r="H168" s="26"/>
      <c r="I168" s="26"/>
      <c r="J168" s="26"/>
      <c r="K168" s="26"/>
      <c r="L168" s="26"/>
    </row>
    <row r="169" spans="1:12" s="1" customFormat="1" ht="57" customHeight="1">
      <c r="A169" s="24"/>
      <c r="B169" s="29"/>
      <c r="C169" s="27"/>
      <c r="D169" s="27"/>
      <c r="E169" s="12" t="s">
        <v>57</v>
      </c>
      <c r="F169" s="13">
        <f t="shared" si="13"/>
        <v>12949211</v>
      </c>
      <c r="G169" s="13">
        <f t="shared" si="13"/>
        <v>12754170.060000001</v>
      </c>
      <c r="H169" s="26"/>
      <c r="I169" s="26"/>
      <c r="J169" s="26"/>
      <c r="K169" s="26"/>
      <c r="L169" s="26"/>
    </row>
    <row r="170" spans="1:12" s="1" customFormat="1" ht="15.75" customHeight="1">
      <c r="A170" s="24" t="s">
        <v>86</v>
      </c>
      <c r="B170" s="29" t="s">
        <v>216</v>
      </c>
      <c r="C170" s="27">
        <v>504</v>
      </c>
      <c r="D170" s="27" t="s">
        <v>441</v>
      </c>
      <c r="E170" s="12" t="s">
        <v>59</v>
      </c>
      <c r="F170" s="13">
        <f>SUM(F171:F172)</f>
        <v>3105532</v>
      </c>
      <c r="G170" s="13">
        <f>SUM(G171:G172)</f>
        <v>3050034.24</v>
      </c>
      <c r="H170" s="29" t="s">
        <v>211</v>
      </c>
      <c r="I170" s="27" t="s">
        <v>126</v>
      </c>
      <c r="J170" s="27" t="s">
        <v>174</v>
      </c>
      <c r="K170" s="27">
        <v>100</v>
      </c>
      <c r="L170" s="27">
        <v>100</v>
      </c>
    </row>
    <row r="171" spans="1:12" s="1" customFormat="1" ht="66.75" customHeight="1">
      <c r="A171" s="24"/>
      <c r="B171" s="29"/>
      <c r="C171" s="27"/>
      <c r="D171" s="27"/>
      <c r="E171" s="12" t="s">
        <v>60</v>
      </c>
      <c r="F171" s="13">
        <v>0</v>
      </c>
      <c r="G171" s="13">
        <v>0</v>
      </c>
      <c r="H171" s="29"/>
      <c r="I171" s="27"/>
      <c r="J171" s="27"/>
      <c r="K171" s="27"/>
      <c r="L171" s="27"/>
    </row>
    <row r="172" spans="1:12" s="1" customFormat="1" ht="75.75" customHeight="1">
      <c r="A172" s="24"/>
      <c r="B172" s="29"/>
      <c r="C172" s="27"/>
      <c r="D172" s="27"/>
      <c r="E172" s="12" t="s">
        <v>57</v>
      </c>
      <c r="F172" s="13">
        <v>3105532</v>
      </c>
      <c r="G172" s="13">
        <v>3050034.24</v>
      </c>
      <c r="H172" s="29"/>
      <c r="I172" s="27"/>
      <c r="J172" s="27"/>
      <c r="K172" s="27"/>
      <c r="L172" s="27"/>
    </row>
    <row r="173" spans="1:12" s="1" customFormat="1" ht="20.25" customHeight="1">
      <c r="A173" s="24" t="s">
        <v>151</v>
      </c>
      <c r="B173" s="29" t="s">
        <v>246</v>
      </c>
      <c r="C173" s="27">
        <v>504</v>
      </c>
      <c r="D173" s="27" t="s">
        <v>442</v>
      </c>
      <c r="E173" s="12" t="s">
        <v>59</v>
      </c>
      <c r="F173" s="13">
        <f>SUM(F174:F175)</f>
        <v>3145181</v>
      </c>
      <c r="G173" s="13">
        <f>SUM(G174:G175)</f>
        <v>3091128.54</v>
      </c>
      <c r="H173" s="33" t="s">
        <v>212</v>
      </c>
      <c r="I173" s="27" t="s">
        <v>126</v>
      </c>
      <c r="J173" s="27" t="s">
        <v>174</v>
      </c>
      <c r="K173" s="27">
        <v>100</v>
      </c>
      <c r="L173" s="27">
        <v>100</v>
      </c>
    </row>
    <row r="174" spans="1:12" s="1" customFormat="1" ht="69.75" customHeight="1">
      <c r="A174" s="24"/>
      <c r="B174" s="29"/>
      <c r="C174" s="27"/>
      <c r="D174" s="27"/>
      <c r="E174" s="12" t="s">
        <v>60</v>
      </c>
      <c r="F174" s="13">
        <v>0</v>
      </c>
      <c r="G174" s="13">
        <v>0</v>
      </c>
      <c r="H174" s="34"/>
      <c r="I174" s="27"/>
      <c r="J174" s="27"/>
      <c r="K174" s="27"/>
      <c r="L174" s="27"/>
    </row>
    <row r="175" spans="1:12" s="1" customFormat="1" ht="54" customHeight="1">
      <c r="A175" s="24"/>
      <c r="B175" s="29"/>
      <c r="C175" s="27"/>
      <c r="D175" s="27"/>
      <c r="E175" s="12" t="s">
        <v>57</v>
      </c>
      <c r="F175" s="13">
        <v>3145181</v>
      </c>
      <c r="G175" s="13">
        <v>3091128.54</v>
      </c>
      <c r="H175" s="34"/>
      <c r="I175" s="27"/>
      <c r="J175" s="27"/>
      <c r="K175" s="27"/>
      <c r="L175" s="27"/>
    </row>
    <row r="176" spans="1:12" s="1" customFormat="1" ht="23.25" customHeight="1">
      <c r="A176" s="24" t="s">
        <v>157</v>
      </c>
      <c r="B176" s="29" t="s">
        <v>245</v>
      </c>
      <c r="C176" s="27">
        <v>504</v>
      </c>
      <c r="D176" s="27" t="s">
        <v>443</v>
      </c>
      <c r="E176" s="12" t="s">
        <v>59</v>
      </c>
      <c r="F176" s="13">
        <f>SUM(F177:F178)</f>
        <v>6698498</v>
      </c>
      <c r="G176" s="13">
        <f>SUM(G177:G178)</f>
        <v>6613007.2800000003</v>
      </c>
      <c r="H176" s="29" t="s">
        <v>70</v>
      </c>
      <c r="I176" s="27" t="s">
        <v>126</v>
      </c>
      <c r="J176" s="27" t="s">
        <v>174</v>
      </c>
      <c r="K176" s="27">
        <v>100</v>
      </c>
      <c r="L176" s="27">
        <v>100</v>
      </c>
    </row>
    <row r="177" spans="1:12" s="1" customFormat="1" ht="69" customHeight="1">
      <c r="A177" s="24"/>
      <c r="B177" s="29"/>
      <c r="C177" s="27"/>
      <c r="D177" s="27"/>
      <c r="E177" s="12" t="s">
        <v>60</v>
      </c>
      <c r="F177" s="13">
        <v>0</v>
      </c>
      <c r="G177" s="13">
        <v>0</v>
      </c>
      <c r="H177" s="29"/>
      <c r="I177" s="27"/>
      <c r="J177" s="27"/>
      <c r="K177" s="27"/>
      <c r="L177" s="27"/>
    </row>
    <row r="178" spans="1:12" s="1" customFormat="1" ht="56.25" customHeight="1">
      <c r="A178" s="24"/>
      <c r="B178" s="29"/>
      <c r="C178" s="27"/>
      <c r="D178" s="27"/>
      <c r="E178" s="12" t="s">
        <v>57</v>
      </c>
      <c r="F178" s="13">
        <v>6698498</v>
      </c>
      <c r="G178" s="13">
        <v>6613007.2800000003</v>
      </c>
      <c r="H178" s="29"/>
      <c r="I178" s="27"/>
      <c r="J178" s="27"/>
      <c r="K178" s="27"/>
      <c r="L178" s="27"/>
    </row>
    <row r="179" spans="1:12" s="1" customFormat="1" ht="18" customHeight="1">
      <c r="A179" s="24" t="s">
        <v>213</v>
      </c>
      <c r="B179" s="25" t="s">
        <v>13</v>
      </c>
      <c r="C179" s="25"/>
      <c r="D179" s="25"/>
      <c r="E179" s="12" t="s">
        <v>59</v>
      </c>
      <c r="F179" s="13">
        <f t="shared" ref="F179:G181" si="14">F182</f>
        <v>1113441</v>
      </c>
      <c r="G179" s="13">
        <f t="shared" si="14"/>
        <v>1113441</v>
      </c>
      <c r="H179" s="26" t="s">
        <v>58</v>
      </c>
      <c r="I179" s="26" t="s">
        <v>58</v>
      </c>
      <c r="J179" s="26" t="s">
        <v>134</v>
      </c>
      <c r="K179" s="26" t="s">
        <v>134</v>
      </c>
      <c r="L179" s="26" t="s">
        <v>134</v>
      </c>
    </row>
    <row r="180" spans="1:12" s="1" customFormat="1" ht="66.75" customHeight="1">
      <c r="A180" s="24"/>
      <c r="B180" s="25"/>
      <c r="C180" s="25"/>
      <c r="D180" s="25"/>
      <c r="E180" s="12" t="s">
        <v>60</v>
      </c>
      <c r="F180" s="13">
        <f t="shared" si="14"/>
        <v>39060</v>
      </c>
      <c r="G180" s="13">
        <f t="shared" si="14"/>
        <v>39060</v>
      </c>
      <c r="H180" s="26"/>
      <c r="I180" s="26"/>
      <c r="J180" s="26"/>
      <c r="K180" s="26"/>
      <c r="L180" s="26"/>
    </row>
    <row r="181" spans="1:12" s="1" customFormat="1" ht="53.25" customHeight="1">
      <c r="A181" s="24"/>
      <c r="B181" s="25"/>
      <c r="C181" s="25"/>
      <c r="D181" s="25"/>
      <c r="E181" s="12" t="s">
        <v>57</v>
      </c>
      <c r="F181" s="13">
        <f t="shared" si="14"/>
        <v>1074381</v>
      </c>
      <c r="G181" s="13">
        <f t="shared" si="14"/>
        <v>1074381</v>
      </c>
      <c r="H181" s="26"/>
      <c r="I181" s="26"/>
      <c r="J181" s="26"/>
      <c r="K181" s="26"/>
      <c r="L181" s="26"/>
    </row>
    <row r="182" spans="1:12" s="1" customFormat="1" ht="19.5" customHeight="1">
      <c r="A182" s="24" t="s">
        <v>214</v>
      </c>
      <c r="B182" s="30" t="s">
        <v>14</v>
      </c>
      <c r="C182" s="27" t="s">
        <v>134</v>
      </c>
      <c r="D182" s="27" t="s">
        <v>444</v>
      </c>
      <c r="E182" s="12" t="s">
        <v>59</v>
      </c>
      <c r="F182" s="13">
        <f t="shared" ref="F182:G184" si="15">F185+F188</f>
        <v>1113441</v>
      </c>
      <c r="G182" s="13">
        <f t="shared" si="15"/>
        <v>1113441</v>
      </c>
      <c r="H182" s="26" t="s">
        <v>58</v>
      </c>
      <c r="I182" s="26" t="s">
        <v>58</v>
      </c>
      <c r="J182" s="26" t="s">
        <v>134</v>
      </c>
      <c r="K182" s="26" t="s">
        <v>134</v>
      </c>
      <c r="L182" s="26" t="s">
        <v>134</v>
      </c>
    </row>
    <row r="183" spans="1:12" s="1" customFormat="1" ht="71.25" customHeight="1">
      <c r="A183" s="24"/>
      <c r="B183" s="29"/>
      <c r="C183" s="27"/>
      <c r="D183" s="27"/>
      <c r="E183" s="12" t="s">
        <v>60</v>
      </c>
      <c r="F183" s="13">
        <f t="shared" si="15"/>
        <v>39060</v>
      </c>
      <c r="G183" s="13">
        <f t="shared" si="15"/>
        <v>39060</v>
      </c>
      <c r="H183" s="26"/>
      <c r="I183" s="26"/>
      <c r="J183" s="26"/>
      <c r="K183" s="26"/>
      <c r="L183" s="26"/>
    </row>
    <row r="184" spans="1:12" s="1" customFormat="1" ht="53.25" customHeight="1">
      <c r="A184" s="24"/>
      <c r="B184" s="29"/>
      <c r="C184" s="27"/>
      <c r="D184" s="27"/>
      <c r="E184" s="12" t="s">
        <v>57</v>
      </c>
      <c r="F184" s="13">
        <f t="shared" si="15"/>
        <v>1074381</v>
      </c>
      <c r="G184" s="13">
        <f t="shared" si="15"/>
        <v>1074381</v>
      </c>
      <c r="H184" s="26"/>
      <c r="I184" s="26"/>
      <c r="J184" s="26"/>
      <c r="K184" s="26"/>
      <c r="L184" s="26"/>
    </row>
    <row r="185" spans="1:12" s="1" customFormat="1" ht="15.75" customHeight="1">
      <c r="A185" s="24" t="s">
        <v>215</v>
      </c>
      <c r="B185" s="29" t="s">
        <v>71</v>
      </c>
      <c r="C185" s="27">
        <v>504</v>
      </c>
      <c r="D185" s="27" t="s">
        <v>445</v>
      </c>
      <c r="E185" s="12" t="s">
        <v>59</v>
      </c>
      <c r="F185" s="13">
        <f>SUM(F186:F187)</f>
        <v>1074381</v>
      </c>
      <c r="G185" s="13">
        <f>SUM(G186:G187)</f>
        <v>1074381</v>
      </c>
      <c r="H185" s="29" t="s">
        <v>217</v>
      </c>
      <c r="I185" s="27" t="s">
        <v>126</v>
      </c>
      <c r="J185" s="27" t="s">
        <v>174</v>
      </c>
      <c r="K185" s="66">
        <v>100</v>
      </c>
      <c r="L185" s="66">
        <v>100</v>
      </c>
    </row>
    <row r="186" spans="1:12" s="1" customFormat="1" ht="66" customHeight="1">
      <c r="A186" s="24"/>
      <c r="B186" s="29"/>
      <c r="C186" s="27"/>
      <c r="D186" s="27"/>
      <c r="E186" s="12" t="s">
        <v>60</v>
      </c>
      <c r="F186" s="13">
        <v>0</v>
      </c>
      <c r="G186" s="13">
        <v>0</v>
      </c>
      <c r="H186" s="29"/>
      <c r="I186" s="27"/>
      <c r="J186" s="27"/>
      <c r="K186" s="66"/>
      <c r="L186" s="66"/>
    </row>
    <row r="187" spans="1:12" s="1" customFormat="1" ht="75.75" customHeight="1">
      <c r="A187" s="24"/>
      <c r="B187" s="29"/>
      <c r="C187" s="27"/>
      <c r="D187" s="27"/>
      <c r="E187" s="12" t="s">
        <v>57</v>
      </c>
      <c r="F187" s="13">
        <v>1074381</v>
      </c>
      <c r="G187" s="13">
        <v>1074381</v>
      </c>
      <c r="H187" s="29"/>
      <c r="I187" s="27"/>
      <c r="J187" s="27"/>
      <c r="K187" s="66"/>
      <c r="L187" s="66"/>
    </row>
    <row r="188" spans="1:12" s="1" customFormat="1" ht="21" customHeight="1">
      <c r="A188" s="24" t="s">
        <v>382</v>
      </c>
      <c r="B188" s="29" t="s">
        <v>383</v>
      </c>
      <c r="C188" s="27">
        <v>504</v>
      </c>
      <c r="D188" s="27" t="s">
        <v>446</v>
      </c>
      <c r="E188" s="12" t="s">
        <v>59</v>
      </c>
      <c r="F188" s="13">
        <f>SUM(F189:F190)</f>
        <v>39060</v>
      </c>
      <c r="G188" s="13">
        <f>SUM(G189:G190)</f>
        <v>39060</v>
      </c>
      <c r="H188" s="28" t="s">
        <v>384</v>
      </c>
      <c r="I188" s="27" t="s">
        <v>126</v>
      </c>
      <c r="J188" s="27" t="s">
        <v>174</v>
      </c>
      <c r="K188" s="36">
        <v>100</v>
      </c>
      <c r="L188" s="36">
        <v>100</v>
      </c>
    </row>
    <row r="189" spans="1:12" s="1" customFormat="1" ht="66.75" customHeight="1">
      <c r="A189" s="24"/>
      <c r="B189" s="29"/>
      <c r="C189" s="27"/>
      <c r="D189" s="27"/>
      <c r="E189" s="12" t="s">
        <v>60</v>
      </c>
      <c r="F189" s="13">
        <v>39060</v>
      </c>
      <c r="G189" s="13">
        <v>39060</v>
      </c>
      <c r="H189" s="28"/>
      <c r="I189" s="27"/>
      <c r="J189" s="27"/>
      <c r="K189" s="36"/>
      <c r="L189" s="36"/>
    </row>
    <row r="190" spans="1:12" s="1" customFormat="1" ht="54" customHeight="1">
      <c r="A190" s="24"/>
      <c r="B190" s="29"/>
      <c r="C190" s="27"/>
      <c r="D190" s="27"/>
      <c r="E190" s="12" t="s">
        <v>57</v>
      </c>
      <c r="F190" s="13">
        <v>0</v>
      </c>
      <c r="G190" s="13">
        <v>0</v>
      </c>
      <c r="H190" s="28"/>
      <c r="I190" s="27"/>
      <c r="J190" s="27"/>
      <c r="K190" s="36"/>
      <c r="L190" s="36"/>
    </row>
    <row r="191" spans="1:12" s="1" customFormat="1" ht="18" customHeight="1">
      <c r="A191" s="24" t="s">
        <v>331</v>
      </c>
      <c r="B191" s="25" t="s">
        <v>332</v>
      </c>
      <c r="C191" s="25"/>
      <c r="D191" s="25"/>
      <c r="E191" s="12" t="s">
        <v>59</v>
      </c>
      <c r="F191" s="13">
        <f t="shared" ref="F191:G193" si="16">F194</f>
        <v>3763907.33</v>
      </c>
      <c r="G191" s="13">
        <f t="shared" si="16"/>
        <v>3763907.33</v>
      </c>
      <c r="H191" s="27" t="s">
        <v>134</v>
      </c>
      <c r="I191" s="27" t="s">
        <v>134</v>
      </c>
      <c r="J191" s="27" t="s">
        <v>134</v>
      </c>
      <c r="K191" s="27" t="s">
        <v>134</v>
      </c>
      <c r="L191" s="27" t="s">
        <v>134</v>
      </c>
    </row>
    <row r="192" spans="1:12" s="1" customFormat="1" ht="66" customHeight="1">
      <c r="A192" s="24"/>
      <c r="B192" s="25"/>
      <c r="C192" s="25"/>
      <c r="D192" s="25"/>
      <c r="E192" s="12" t="s">
        <v>60</v>
      </c>
      <c r="F192" s="13">
        <f t="shared" si="16"/>
        <v>1258907.33</v>
      </c>
      <c r="G192" s="13">
        <f t="shared" si="16"/>
        <v>1258907.33</v>
      </c>
      <c r="H192" s="27"/>
      <c r="I192" s="27"/>
      <c r="J192" s="27"/>
      <c r="K192" s="27"/>
      <c r="L192" s="27"/>
    </row>
    <row r="193" spans="1:12" s="1" customFormat="1" ht="50.25" customHeight="1">
      <c r="A193" s="24"/>
      <c r="B193" s="25"/>
      <c r="C193" s="25"/>
      <c r="D193" s="25"/>
      <c r="E193" s="12" t="s">
        <v>57</v>
      </c>
      <c r="F193" s="13">
        <f t="shared" si="16"/>
        <v>2505000</v>
      </c>
      <c r="G193" s="13">
        <f t="shared" si="16"/>
        <v>2505000</v>
      </c>
      <c r="H193" s="27"/>
      <c r="I193" s="27"/>
      <c r="J193" s="27"/>
      <c r="K193" s="27"/>
      <c r="L193" s="27"/>
    </row>
    <row r="194" spans="1:12" s="1" customFormat="1" ht="19.5" customHeight="1">
      <c r="A194" s="24" t="s">
        <v>333</v>
      </c>
      <c r="B194" s="30" t="s">
        <v>334</v>
      </c>
      <c r="C194" s="27" t="s">
        <v>134</v>
      </c>
      <c r="D194" s="27" t="s">
        <v>447</v>
      </c>
      <c r="E194" s="12" t="s">
        <v>59</v>
      </c>
      <c r="F194" s="13">
        <f t="shared" ref="F194:G196" si="17">F197+F200</f>
        <v>3763907.33</v>
      </c>
      <c r="G194" s="13">
        <f t="shared" si="17"/>
        <v>3763907.33</v>
      </c>
      <c r="H194" s="27" t="s">
        <v>134</v>
      </c>
      <c r="I194" s="27" t="s">
        <v>134</v>
      </c>
      <c r="J194" s="27" t="s">
        <v>134</v>
      </c>
      <c r="K194" s="27" t="s">
        <v>134</v>
      </c>
      <c r="L194" s="27" t="s">
        <v>134</v>
      </c>
    </row>
    <row r="195" spans="1:12" s="1" customFormat="1" ht="70.5" customHeight="1">
      <c r="A195" s="24"/>
      <c r="B195" s="29"/>
      <c r="C195" s="27"/>
      <c r="D195" s="27"/>
      <c r="E195" s="12" t="s">
        <v>60</v>
      </c>
      <c r="F195" s="13">
        <f t="shared" si="17"/>
        <v>1258907.33</v>
      </c>
      <c r="G195" s="13">
        <f t="shared" si="17"/>
        <v>1258907.33</v>
      </c>
      <c r="H195" s="27"/>
      <c r="I195" s="27"/>
      <c r="J195" s="27"/>
      <c r="K195" s="27"/>
      <c r="L195" s="27"/>
    </row>
    <row r="196" spans="1:12" s="1" customFormat="1" ht="52.5" customHeight="1">
      <c r="A196" s="24"/>
      <c r="B196" s="29"/>
      <c r="C196" s="27"/>
      <c r="D196" s="27"/>
      <c r="E196" s="12" t="s">
        <v>57</v>
      </c>
      <c r="F196" s="13">
        <f t="shared" si="17"/>
        <v>2505000</v>
      </c>
      <c r="G196" s="13">
        <f t="shared" si="17"/>
        <v>2505000</v>
      </c>
      <c r="H196" s="27"/>
      <c r="I196" s="27"/>
      <c r="J196" s="27"/>
      <c r="K196" s="27"/>
      <c r="L196" s="27"/>
    </row>
    <row r="197" spans="1:12" s="1" customFormat="1" ht="35.25" customHeight="1">
      <c r="A197" s="24" t="s">
        <v>335</v>
      </c>
      <c r="B197" s="29" t="s">
        <v>338</v>
      </c>
      <c r="C197" s="27">
        <v>504</v>
      </c>
      <c r="D197" s="27" t="s">
        <v>448</v>
      </c>
      <c r="E197" s="12" t="s">
        <v>59</v>
      </c>
      <c r="F197" s="13">
        <f>SUM(F198:F199)</f>
        <v>3488000</v>
      </c>
      <c r="G197" s="13">
        <f>SUM(G198:G199)</f>
        <v>3488000</v>
      </c>
      <c r="H197" s="51" t="s">
        <v>200</v>
      </c>
      <c r="I197" s="27" t="s">
        <v>126</v>
      </c>
      <c r="J197" s="27" t="s">
        <v>174</v>
      </c>
      <c r="K197" s="36">
        <v>100</v>
      </c>
      <c r="L197" s="36">
        <v>100</v>
      </c>
    </row>
    <row r="198" spans="1:12" s="1" customFormat="1" ht="92.25" customHeight="1">
      <c r="A198" s="24"/>
      <c r="B198" s="29"/>
      <c r="C198" s="27"/>
      <c r="D198" s="27"/>
      <c r="E198" s="12" t="s">
        <v>60</v>
      </c>
      <c r="F198" s="13">
        <v>983000</v>
      </c>
      <c r="G198" s="13">
        <v>983000</v>
      </c>
      <c r="H198" s="51"/>
      <c r="I198" s="27"/>
      <c r="J198" s="27"/>
      <c r="K198" s="36"/>
      <c r="L198" s="36"/>
    </row>
    <row r="199" spans="1:12" s="1" customFormat="1" ht="114.75" customHeight="1">
      <c r="A199" s="24"/>
      <c r="B199" s="29"/>
      <c r="C199" s="27"/>
      <c r="D199" s="27"/>
      <c r="E199" s="12" t="s">
        <v>57</v>
      </c>
      <c r="F199" s="13">
        <v>2505000</v>
      </c>
      <c r="G199" s="13">
        <v>2505000</v>
      </c>
      <c r="H199" s="51"/>
      <c r="I199" s="27"/>
      <c r="J199" s="27"/>
      <c r="K199" s="36"/>
      <c r="L199" s="36"/>
    </row>
    <row r="200" spans="1:12" s="1" customFormat="1" ht="18.75" customHeight="1">
      <c r="A200" s="24" t="s">
        <v>336</v>
      </c>
      <c r="B200" s="28" t="s">
        <v>339</v>
      </c>
      <c r="C200" s="27">
        <v>504</v>
      </c>
      <c r="D200" s="27" t="s">
        <v>449</v>
      </c>
      <c r="E200" s="12" t="s">
        <v>59</v>
      </c>
      <c r="F200" s="13">
        <f>SUM(F201:F202)</f>
        <v>275907.33</v>
      </c>
      <c r="G200" s="13">
        <f>SUM(G201:G202)</f>
        <v>275907.33</v>
      </c>
      <c r="H200" s="51" t="s">
        <v>337</v>
      </c>
      <c r="I200" s="27" t="s">
        <v>126</v>
      </c>
      <c r="J200" s="27" t="s">
        <v>174</v>
      </c>
      <c r="K200" s="36">
        <v>25</v>
      </c>
      <c r="L200" s="36">
        <v>25</v>
      </c>
    </row>
    <row r="201" spans="1:12" s="1" customFormat="1" ht="67.5" customHeight="1">
      <c r="A201" s="24"/>
      <c r="B201" s="28"/>
      <c r="C201" s="27"/>
      <c r="D201" s="27"/>
      <c r="E201" s="12" t="s">
        <v>60</v>
      </c>
      <c r="F201" s="13">
        <v>275907.33</v>
      </c>
      <c r="G201" s="13">
        <v>275907.33</v>
      </c>
      <c r="H201" s="51"/>
      <c r="I201" s="27"/>
      <c r="J201" s="27"/>
      <c r="K201" s="36"/>
      <c r="L201" s="36"/>
    </row>
    <row r="202" spans="1:12" s="1" customFormat="1" ht="60" customHeight="1">
      <c r="A202" s="24"/>
      <c r="B202" s="28"/>
      <c r="C202" s="27"/>
      <c r="D202" s="27"/>
      <c r="E202" s="12" t="s">
        <v>57</v>
      </c>
      <c r="F202" s="13">
        <v>0</v>
      </c>
      <c r="G202" s="13">
        <v>0</v>
      </c>
      <c r="H202" s="51"/>
      <c r="I202" s="27"/>
      <c r="J202" s="27"/>
      <c r="K202" s="36"/>
      <c r="L202" s="36"/>
    </row>
    <row r="203" spans="1:12" s="1" customFormat="1" ht="33" customHeight="1">
      <c r="A203" s="31" t="s">
        <v>74</v>
      </c>
      <c r="B203" s="28"/>
      <c r="C203" s="52" t="s">
        <v>134</v>
      </c>
      <c r="D203" s="52" t="s">
        <v>134</v>
      </c>
      <c r="E203" s="10" t="s">
        <v>59</v>
      </c>
      <c r="F203" s="14">
        <f t="shared" ref="F203:G205" si="18">F19+F107+F119+F134+F146+F164+F179+F191</f>
        <v>328276012.01999992</v>
      </c>
      <c r="G203" s="14">
        <f t="shared" si="18"/>
        <v>327741206.58000004</v>
      </c>
      <c r="H203" s="35" t="s">
        <v>58</v>
      </c>
      <c r="I203" s="35" t="s">
        <v>58</v>
      </c>
      <c r="J203" s="35" t="s">
        <v>134</v>
      </c>
      <c r="K203" s="35" t="s">
        <v>134</v>
      </c>
      <c r="L203" s="35" t="s">
        <v>134</v>
      </c>
    </row>
    <row r="204" spans="1:12" s="1" customFormat="1" ht="66.75" customHeight="1">
      <c r="A204" s="28"/>
      <c r="B204" s="28"/>
      <c r="C204" s="52"/>
      <c r="D204" s="52"/>
      <c r="E204" s="10" t="s">
        <v>60</v>
      </c>
      <c r="F204" s="14">
        <f t="shared" si="18"/>
        <v>86349003.460000008</v>
      </c>
      <c r="G204" s="14">
        <f t="shared" si="18"/>
        <v>86181039.010000005</v>
      </c>
      <c r="H204" s="35"/>
      <c r="I204" s="35"/>
      <c r="J204" s="35"/>
      <c r="K204" s="35"/>
      <c r="L204" s="35"/>
    </row>
    <row r="205" spans="1:12" s="1" customFormat="1" ht="52.15" customHeight="1">
      <c r="A205" s="28"/>
      <c r="B205" s="28"/>
      <c r="C205" s="52"/>
      <c r="D205" s="52"/>
      <c r="E205" s="10" t="s">
        <v>57</v>
      </c>
      <c r="F205" s="14">
        <f t="shared" si="18"/>
        <v>231373595.28999999</v>
      </c>
      <c r="G205" s="14">
        <f t="shared" si="18"/>
        <v>231178422.28</v>
      </c>
      <c r="H205" s="35"/>
      <c r="I205" s="35"/>
      <c r="J205" s="35"/>
      <c r="K205" s="35"/>
      <c r="L205" s="35"/>
    </row>
    <row r="206" spans="1:12" s="1" customFormat="1" ht="52.15" customHeight="1">
      <c r="A206" s="28"/>
      <c r="B206" s="28"/>
      <c r="C206" s="52"/>
      <c r="D206" s="52"/>
      <c r="E206" s="10" t="s">
        <v>45</v>
      </c>
      <c r="F206" s="14">
        <f>F22</f>
        <v>10553413.27</v>
      </c>
      <c r="G206" s="14">
        <f>G22</f>
        <v>10381745.289999999</v>
      </c>
      <c r="H206" s="35"/>
      <c r="I206" s="35"/>
      <c r="J206" s="35"/>
      <c r="K206" s="35"/>
      <c r="L206" s="35"/>
    </row>
    <row r="207" spans="1:12" s="1" customFormat="1" ht="38.25" customHeight="1">
      <c r="A207" s="25" t="s">
        <v>15</v>
      </c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</row>
    <row r="208" spans="1:12" s="1" customFormat="1" ht="38.25" customHeight="1">
      <c r="A208" s="25" t="s">
        <v>109</v>
      </c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</row>
    <row r="209" spans="1:12" s="1" customFormat="1" ht="18.75" customHeight="1">
      <c r="A209" s="27" t="s">
        <v>104</v>
      </c>
      <c r="B209" s="25" t="s">
        <v>110</v>
      </c>
      <c r="C209" s="25"/>
      <c r="D209" s="25"/>
      <c r="E209" s="12" t="s">
        <v>59</v>
      </c>
      <c r="F209" s="13">
        <f t="shared" ref="F209:G214" si="19">F212</f>
        <v>1617344.26</v>
      </c>
      <c r="G209" s="13">
        <f t="shared" si="19"/>
        <v>1617344.26</v>
      </c>
      <c r="H209" s="26" t="s">
        <v>58</v>
      </c>
      <c r="I209" s="26" t="s">
        <v>58</v>
      </c>
      <c r="J209" s="26" t="s">
        <v>58</v>
      </c>
      <c r="K209" s="26" t="s">
        <v>58</v>
      </c>
      <c r="L209" s="26" t="s">
        <v>58</v>
      </c>
    </row>
    <row r="210" spans="1:12" s="1" customFormat="1" ht="78.75" customHeight="1">
      <c r="A210" s="27"/>
      <c r="B210" s="25"/>
      <c r="C210" s="25"/>
      <c r="D210" s="25"/>
      <c r="E210" s="12" t="s">
        <v>60</v>
      </c>
      <c r="F210" s="13">
        <f t="shared" si="19"/>
        <v>1440662.86</v>
      </c>
      <c r="G210" s="13">
        <f t="shared" si="19"/>
        <v>1440662.86</v>
      </c>
      <c r="H210" s="26"/>
      <c r="I210" s="26"/>
      <c r="J210" s="26"/>
      <c r="K210" s="26"/>
      <c r="L210" s="26"/>
    </row>
    <row r="211" spans="1:12" s="1" customFormat="1" ht="63.75" customHeight="1">
      <c r="A211" s="27"/>
      <c r="B211" s="25"/>
      <c r="C211" s="25"/>
      <c r="D211" s="25"/>
      <c r="E211" s="12" t="s">
        <v>57</v>
      </c>
      <c r="F211" s="13">
        <f t="shared" si="19"/>
        <v>176681.4</v>
      </c>
      <c r="G211" s="13">
        <f t="shared" si="19"/>
        <v>176681.4</v>
      </c>
      <c r="H211" s="26"/>
      <c r="I211" s="26"/>
      <c r="J211" s="26"/>
      <c r="K211" s="26"/>
      <c r="L211" s="26"/>
    </row>
    <row r="212" spans="1:12" s="1" customFormat="1" ht="21" customHeight="1">
      <c r="A212" s="27" t="s">
        <v>75</v>
      </c>
      <c r="B212" s="30" t="s">
        <v>111</v>
      </c>
      <c r="C212" s="27" t="s">
        <v>134</v>
      </c>
      <c r="D212" s="27" t="s">
        <v>450</v>
      </c>
      <c r="E212" s="12" t="s">
        <v>59</v>
      </c>
      <c r="F212" s="13">
        <f t="shared" si="19"/>
        <v>1617344.26</v>
      </c>
      <c r="G212" s="13">
        <f t="shared" si="19"/>
        <v>1617344.26</v>
      </c>
      <c r="H212" s="27" t="s">
        <v>58</v>
      </c>
      <c r="I212" s="27" t="s">
        <v>58</v>
      </c>
      <c r="J212" s="27" t="s">
        <v>134</v>
      </c>
      <c r="K212" s="27" t="s">
        <v>134</v>
      </c>
      <c r="L212" s="27" t="s">
        <v>134</v>
      </c>
    </row>
    <row r="213" spans="1:12" s="1" customFormat="1" ht="69.75" customHeight="1">
      <c r="A213" s="27"/>
      <c r="B213" s="29"/>
      <c r="C213" s="27"/>
      <c r="D213" s="27"/>
      <c r="E213" s="12" t="s">
        <v>60</v>
      </c>
      <c r="F213" s="13">
        <f t="shared" si="19"/>
        <v>1440662.86</v>
      </c>
      <c r="G213" s="13">
        <f t="shared" si="19"/>
        <v>1440662.86</v>
      </c>
      <c r="H213" s="27"/>
      <c r="I213" s="27"/>
      <c r="J213" s="27"/>
      <c r="K213" s="27"/>
      <c r="L213" s="27"/>
    </row>
    <row r="214" spans="1:12" s="1" customFormat="1" ht="54" customHeight="1">
      <c r="A214" s="27"/>
      <c r="B214" s="29"/>
      <c r="C214" s="27"/>
      <c r="D214" s="27"/>
      <c r="E214" s="12" t="s">
        <v>57</v>
      </c>
      <c r="F214" s="13">
        <f t="shared" si="19"/>
        <v>176681.4</v>
      </c>
      <c r="G214" s="13">
        <f t="shared" si="19"/>
        <v>176681.4</v>
      </c>
      <c r="H214" s="27"/>
      <c r="I214" s="27"/>
      <c r="J214" s="27"/>
      <c r="K214" s="27"/>
      <c r="L214" s="27"/>
    </row>
    <row r="215" spans="1:12" s="1" customFormat="1" ht="20.25" customHeight="1">
      <c r="A215" s="26" t="s">
        <v>76</v>
      </c>
      <c r="B215" s="29" t="s">
        <v>275</v>
      </c>
      <c r="C215" s="27">
        <v>503</v>
      </c>
      <c r="D215" s="27" t="s">
        <v>451</v>
      </c>
      <c r="E215" s="12" t="s">
        <v>59</v>
      </c>
      <c r="F215" s="13">
        <f>SUM(F216:F217)</f>
        <v>1617344.26</v>
      </c>
      <c r="G215" s="13">
        <f>SUM(G216:G217)</f>
        <v>1617344.26</v>
      </c>
      <c r="H215" s="27" t="s">
        <v>170</v>
      </c>
      <c r="I215" s="27" t="s">
        <v>119</v>
      </c>
      <c r="J215" s="27" t="s">
        <v>174</v>
      </c>
      <c r="K215" s="27">
        <v>5</v>
      </c>
      <c r="L215" s="27">
        <v>5</v>
      </c>
    </row>
    <row r="216" spans="1:12" s="1" customFormat="1" ht="79.5" customHeight="1">
      <c r="A216" s="26"/>
      <c r="B216" s="29"/>
      <c r="C216" s="27"/>
      <c r="D216" s="27"/>
      <c r="E216" s="12" t="s">
        <v>60</v>
      </c>
      <c r="F216" s="13">
        <v>1440662.86</v>
      </c>
      <c r="G216" s="13">
        <v>1440662.86</v>
      </c>
      <c r="H216" s="27"/>
      <c r="I216" s="27"/>
      <c r="J216" s="27"/>
      <c r="K216" s="27"/>
      <c r="L216" s="27"/>
    </row>
    <row r="217" spans="1:12" s="1" customFormat="1" ht="61.5" customHeight="1">
      <c r="A217" s="26"/>
      <c r="B217" s="29"/>
      <c r="C217" s="27"/>
      <c r="D217" s="27"/>
      <c r="E217" s="12" t="s">
        <v>57</v>
      </c>
      <c r="F217" s="13">
        <v>176681.4</v>
      </c>
      <c r="G217" s="13">
        <v>176681.4</v>
      </c>
      <c r="H217" s="27"/>
      <c r="I217" s="27"/>
      <c r="J217" s="27"/>
      <c r="K217" s="27"/>
      <c r="L217" s="27"/>
    </row>
    <row r="218" spans="1:12" s="1" customFormat="1" ht="20.25" customHeight="1">
      <c r="A218" s="26" t="s">
        <v>106</v>
      </c>
      <c r="B218" s="37" t="s">
        <v>16</v>
      </c>
      <c r="C218" s="38"/>
      <c r="D218" s="39"/>
      <c r="E218" s="12" t="s">
        <v>59</v>
      </c>
      <c r="F218" s="13">
        <f t="shared" ref="F218:G221" si="20">F222</f>
        <v>7166827.2200000007</v>
      </c>
      <c r="G218" s="13">
        <f t="shared" si="20"/>
        <v>7124559.7000000011</v>
      </c>
      <c r="H218" s="27" t="s">
        <v>58</v>
      </c>
      <c r="I218" s="27" t="s">
        <v>58</v>
      </c>
      <c r="J218" s="27" t="s">
        <v>58</v>
      </c>
      <c r="K218" s="27" t="s">
        <v>58</v>
      </c>
      <c r="L218" s="27" t="s">
        <v>58</v>
      </c>
    </row>
    <row r="219" spans="1:12" s="1" customFormat="1" ht="67.5" customHeight="1">
      <c r="A219" s="26"/>
      <c r="B219" s="40"/>
      <c r="C219" s="41"/>
      <c r="D219" s="42"/>
      <c r="E219" s="12" t="s">
        <v>60</v>
      </c>
      <c r="F219" s="13">
        <f t="shared" si="20"/>
        <v>4797437.66</v>
      </c>
      <c r="G219" s="13">
        <f t="shared" si="20"/>
        <v>4755170.1400000006</v>
      </c>
      <c r="H219" s="27"/>
      <c r="I219" s="27"/>
      <c r="J219" s="27"/>
      <c r="K219" s="27"/>
      <c r="L219" s="27"/>
    </row>
    <row r="220" spans="1:12" s="1" customFormat="1" ht="61.5" customHeight="1">
      <c r="A220" s="26"/>
      <c r="B220" s="40"/>
      <c r="C220" s="41"/>
      <c r="D220" s="42"/>
      <c r="E220" s="12" t="s">
        <v>57</v>
      </c>
      <c r="F220" s="13">
        <f t="shared" si="20"/>
        <v>2369389.56</v>
      </c>
      <c r="G220" s="13">
        <f t="shared" si="20"/>
        <v>2369389.56</v>
      </c>
      <c r="H220" s="27"/>
      <c r="I220" s="27"/>
      <c r="J220" s="27"/>
      <c r="K220" s="27"/>
      <c r="L220" s="27"/>
    </row>
    <row r="221" spans="1:12" s="1" customFormat="1" ht="61.5" customHeight="1">
      <c r="A221" s="26"/>
      <c r="B221" s="43"/>
      <c r="C221" s="44"/>
      <c r="D221" s="45"/>
      <c r="E221" s="12" t="s">
        <v>45</v>
      </c>
      <c r="F221" s="13">
        <f t="shared" si="20"/>
        <v>0</v>
      </c>
      <c r="G221" s="13">
        <f t="shared" si="20"/>
        <v>0</v>
      </c>
      <c r="H221" s="27"/>
      <c r="I221" s="27"/>
      <c r="J221" s="27"/>
      <c r="K221" s="27"/>
      <c r="L221" s="27"/>
    </row>
    <row r="222" spans="1:12" s="1" customFormat="1" ht="20.25" customHeight="1">
      <c r="A222" s="27" t="s">
        <v>77</v>
      </c>
      <c r="B222" s="25" t="s">
        <v>112</v>
      </c>
      <c r="C222" s="27" t="s">
        <v>134</v>
      </c>
      <c r="D222" s="27" t="s">
        <v>452</v>
      </c>
      <c r="E222" s="12" t="s">
        <v>59</v>
      </c>
      <c r="F222" s="13">
        <f t="shared" ref="F222:G224" si="21">F226+F230</f>
        <v>7166827.2200000007</v>
      </c>
      <c r="G222" s="13">
        <f t="shared" si="21"/>
        <v>7124559.7000000011</v>
      </c>
      <c r="H222" s="27" t="s">
        <v>58</v>
      </c>
      <c r="I222" s="27" t="s">
        <v>58</v>
      </c>
      <c r="J222" s="27" t="s">
        <v>134</v>
      </c>
      <c r="K222" s="27" t="s">
        <v>134</v>
      </c>
      <c r="L222" s="27" t="s">
        <v>134</v>
      </c>
    </row>
    <row r="223" spans="1:12" s="1" customFormat="1" ht="69" customHeight="1">
      <c r="A223" s="27"/>
      <c r="B223" s="25"/>
      <c r="C223" s="27"/>
      <c r="D223" s="27"/>
      <c r="E223" s="12" t="s">
        <v>60</v>
      </c>
      <c r="F223" s="13">
        <f t="shared" si="21"/>
        <v>4797437.66</v>
      </c>
      <c r="G223" s="13">
        <f t="shared" si="21"/>
        <v>4755170.1400000006</v>
      </c>
      <c r="H223" s="27"/>
      <c r="I223" s="27"/>
      <c r="J223" s="27"/>
      <c r="K223" s="27"/>
      <c r="L223" s="27"/>
    </row>
    <row r="224" spans="1:12" s="1" customFormat="1" ht="55.5" customHeight="1">
      <c r="A224" s="27"/>
      <c r="B224" s="25"/>
      <c r="C224" s="27"/>
      <c r="D224" s="27"/>
      <c r="E224" s="12" t="s">
        <v>57</v>
      </c>
      <c r="F224" s="13">
        <f t="shared" si="21"/>
        <v>2369389.56</v>
      </c>
      <c r="G224" s="13">
        <f t="shared" si="21"/>
        <v>2369389.56</v>
      </c>
      <c r="H224" s="27"/>
      <c r="I224" s="27"/>
      <c r="J224" s="27"/>
      <c r="K224" s="27"/>
      <c r="L224" s="27"/>
    </row>
    <row r="225" spans="1:12" s="1" customFormat="1" ht="55.5" customHeight="1">
      <c r="A225" s="27"/>
      <c r="B225" s="25"/>
      <c r="C225" s="27"/>
      <c r="D225" s="27"/>
      <c r="E225" s="12" t="s">
        <v>45</v>
      </c>
      <c r="F225" s="13">
        <f>F229</f>
        <v>0</v>
      </c>
      <c r="G225" s="13">
        <f>G229</f>
        <v>0</v>
      </c>
      <c r="H225" s="27"/>
      <c r="I225" s="27"/>
      <c r="J225" s="27"/>
      <c r="K225" s="27"/>
      <c r="L225" s="27"/>
    </row>
    <row r="226" spans="1:12" s="1" customFormat="1" ht="16.5" customHeight="1">
      <c r="A226" s="27" t="s">
        <v>78</v>
      </c>
      <c r="B226" s="28" t="s">
        <v>17</v>
      </c>
      <c r="C226" s="27">
        <v>503</v>
      </c>
      <c r="D226" s="27" t="s">
        <v>453</v>
      </c>
      <c r="E226" s="12" t="s">
        <v>59</v>
      </c>
      <c r="F226" s="13">
        <f>SUM(F227:F229)</f>
        <v>851822.58</v>
      </c>
      <c r="G226" s="13">
        <f>SUM(G227:G229)</f>
        <v>809555.06</v>
      </c>
      <c r="H226" s="27" t="s">
        <v>173</v>
      </c>
      <c r="I226" s="27" t="s">
        <v>119</v>
      </c>
      <c r="J226" s="47" t="s">
        <v>174</v>
      </c>
      <c r="K226" s="27">
        <v>690</v>
      </c>
      <c r="L226" s="27">
        <v>536</v>
      </c>
    </row>
    <row r="227" spans="1:12" s="1" customFormat="1" ht="69" customHeight="1">
      <c r="A227" s="27"/>
      <c r="B227" s="28"/>
      <c r="C227" s="27"/>
      <c r="D227" s="27"/>
      <c r="E227" s="12" t="s">
        <v>60</v>
      </c>
      <c r="F227" s="13">
        <v>851822.58</v>
      </c>
      <c r="G227" s="13">
        <v>809555.06</v>
      </c>
      <c r="H227" s="27"/>
      <c r="I227" s="27"/>
      <c r="J227" s="47"/>
      <c r="K227" s="27"/>
      <c r="L227" s="27"/>
    </row>
    <row r="228" spans="1:12" s="1" customFormat="1" ht="52.5" customHeight="1">
      <c r="A228" s="27"/>
      <c r="B228" s="28"/>
      <c r="C228" s="27"/>
      <c r="D228" s="27"/>
      <c r="E228" s="12" t="s">
        <v>57</v>
      </c>
      <c r="F228" s="13">
        <v>0</v>
      </c>
      <c r="G228" s="13">
        <v>0</v>
      </c>
      <c r="H228" s="27"/>
      <c r="I228" s="27"/>
      <c r="J228" s="47"/>
      <c r="K228" s="27"/>
      <c r="L228" s="27"/>
    </row>
    <row r="229" spans="1:12" s="1" customFormat="1" ht="52.5" customHeight="1">
      <c r="A229" s="27"/>
      <c r="B229" s="28"/>
      <c r="C229" s="27"/>
      <c r="D229" s="27"/>
      <c r="E229" s="12" t="s">
        <v>45</v>
      </c>
      <c r="F229" s="13">
        <v>0</v>
      </c>
      <c r="G229" s="13">
        <v>0</v>
      </c>
      <c r="H229" s="27"/>
      <c r="I229" s="27"/>
      <c r="J229" s="47"/>
      <c r="K229" s="27"/>
      <c r="L229" s="27"/>
    </row>
    <row r="230" spans="1:12" s="1" customFormat="1" ht="22.5" customHeight="1">
      <c r="A230" s="47" t="s">
        <v>36</v>
      </c>
      <c r="B230" s="28" t="s">
        <v>129</v>
      </c>
      <c r="C230" s="27">
        <v>503</v>
      </c>
      <c r="D230" s="27" t="s">
        <v>454</v>
      </c>
      <c r="E230" s="12" t="s">
        <v>59</v>
      </c>
      <c r="F230" s="13">
        <f>SUM(F231:F232)</f>
        <v>6315004.6400000006</v>
      </c>
      <c r="G230" s="13">
        <f>SUM(G231:G232)</f>
        <v>6315004.6400000006</v>
      </c>
      <c r="H230" s="27" t="s">
        <v>125</v>
      </c>
      <c r="I230" s="27" t="s">
        <v>126</v>
      </c>
      <c r="J230" s="47" t="s">
        <v>174</v>
      </c>
      <c r="K230" s="27">
        <v>77.349999999999994</v>
      </c>
      <c r="L230" s="27">
        <v>77.349999999999994</v>
      </c>
    </row>
    <row r="231" spans="1:12" s="1" customFormat="1" ht="67.5" customHeight="1">
      <c r="A231" s="47"/>
      <c r="B231" s="28"/>
      <c r="C231" s="27"/>
      <c r="D231" s="27"/>
      <c r="E231" s="12" t="s">
        <v>60</v>
      </c>
      <c r="F231" s="13">
        <v>3945615.08</v>
      </c>
      <c r="G231" s="13">
        <v>3945615.08</v>
      </c>
      <c r="H231" s="27"/>
      <c r="I231" s="27"/>
      <c r="J231" s="47"/>
      <c r="K231" s="27"/>
      <c r="L231" s="27"/>
    </row>
    <row r="232" spans="1:12" s="1" customFormat="1" ht="55.5" customHeight="1">
      <c r="A232" s="47"/>
      <c r="B232" s="28"/>
      <c r="C232" s="27"/>
      <c r="D232" s="27"/>
      <c r="E232" s="12" t="s">
        <v>57</v>
      </c>
      <c r="F232" s="13">
        <v>2369389.56</v>
      </c>
      <c r="G232" s="13">
        <v>2369389.56</v>
      </c>
      <c r="H232" s="27"/>
      <c r="I232" s="27"/>
      <c r="J232" s="47"/>
      <c r="K232" s="27"/>
      <c r="L232" s="27"/>
    </row>
    <row r="233" spans="1:12" s="1" customFormat="1" ht="17.25" customHeight="1">
      <c r="A233" s="27" t="s">
        <v>138</v>
      </c>
      <c r="B233" s="37" t="s">
        <v>18</v>
      </c>
      <c r="C233" s="38"/>
      <c r="D233" s="39"/>
      <c r="E233" s="12" t="s">
        <v>59</v>
      </c>
      <c r="F233" s="13">
        <f t="shared" ref="F233:G236" si="22">F237</f>
        <v>8879662.1899999995</v>
      </c>
      <c r="G233" s="13">
        <f t="shared" si="22"/>
        <v>8860990.629999999</v>
      </c>
      <c r="H233" s="27" t="s">
        <v>58</v>
      </c>
      <c r="I233" s="27" t="s">
        <v>58</v>
      </c>
      <c r="J233" s="27" t="s">
        <v>134</v>
      </c>
      <c r="K233" s="27" t="s">
        <v>134</v>
      </c>
      <c r="L233" s="27" t="s">
        <v>134</v>
      </c>
    </row>
    <row r="234" spans="1:12" s="1" customFormat="1" ht="67.5" customHeight="1">
      <c r="A234" s="27"/>
      <c r="B234" s="40"/>
      <c r="C234" s="41"/>
      <c r="D234" s="42"/>
      <c r="E234" s="12" t="s">
        <v>60</v>
      </c>
      <c r="F234" s="13">
        <f t="shared" si="22"/>
        <v>5661345.75</v>
      </c>
      <c r="G234" s="13">
        <f t="shared" si="22"/>
        <v>5642674.1899999995</v>
      </c>
      <c r="H234" s="27"/>
      <c r="I234" s="27"/>
      <c r="J234" s="27"/>
      <c r="K234" s="27"/>
      <c r="L234" s="27"/>
    </row>
    <row r="235" spans="1:12" s="1" customFormat="1" ht="56.25" customHeight="1">
      <c r="A235" s="27"/>
      <c r="B235" s="40"/>
      <c r="C235" s="41"/>
      <c r="D235" s="42"/>
      <c r="E235" s="12" t="s">
        <v>57</v>
      </c>
      <c r="F235" s="13">
        <f t="shared" si="22"/>
        <v>3218316.44</v>
      </c>
      <c r="G235" s="13">
        <f t="shared" si="22"/>
        <v>3218316.44</v>
      </c>
      <c r="H235" s="27"/>
      <c r="I235" s="27"/>
      <c r="J235" s="27"/>
      <c r="K235" s="27"/>
      <c r="L235" s="27"/>
    </row>
    <row r="236" spans="1:12" s="1" customFormat="1" ht="56.25" customHeight="1">
      <c r="A236" s="27"/>
      <c r="B236" s="43"/>
      <c r="C236" s="44"/>
      <c r="D236" s="45"/>
      <c r="E236" s="12" t="s">
        <v>45</v>
      </c>
      <c r="F236" s="13">
        <f t="shared" si="22"/>
        <v>0</v>
      </c>
      <c r="G236" s="13">
        <f t="shared" si="22"/>
        <v>0</v>
      </c>
      <c r="H236" s="27"/>
      <c r="I236" s="27"/>
      <c r="J236" s="27"/>
      <c r="K236" s="27"/>
      <c r="L236" s="27"/>
    </row>
    <row r="237" spans="1:12" s="1" customFormat="1" ht="21" customHeight="1">
      <c r="A237" s="27" t="s">
        <v>79</v>
      </c>
      <c r="B237" s="25" t="s">
        <v>113</v>
      </c>
      <c r="C237" s="27" t="s">
        <v>134</v>
      </c>
      <c r="D237" s="27" t="s">
        <v>455</v>
      </c>
      <c r="E237" s="12" t="s">
        <v>59</v>
      </c>
      <c r="F237" s="13">
        <f t="shared" ref="F237:G239" si="23">F241+F245+F248+F252+F255+F259</f>
        <v>8879662.1899999995</v>
      </c>
      <c r="G237" s="13">
        <f t="shared" si="23"/>
        <v>8860990.629999999</v>
      </c>
      <c r="H237" s="27" t="s">
        <v>58</v>
      </c>
      <c r="I237" s="27" t="s">
        <v>58</v>
      </c>
      <c r="J237" s="27" t="s">
        <v>134</v>
      </c>
      <c r="K237" s="27" t="s">
        <v>134</v>
      </c>
      <c r="L237" s="27" t="s">
        <v>134</v>
      </c>
    </row>
    <row r="238" spans="1:12" s="1" customFormat="1" ht="66.75" customHeight="1">
      <c r="A238" s="27"/>
      <c r="B238" s="25"/>
      <c r="C238" s="27"/>
      <c r="D238" s="27"/>
      <c r="E238" s="12" t="s">
        <v>60</v>
      </c>
      <c r="F238" s="13">
        <f t="shared" si="23"/>
        <v>5661345.75</v>
      </c>
      <c r="G238" s="13">
        <f t="shared" si="23"/>
        <v>5642674.1899999995</v>
      </c>
      <c r="H238" s="27"/>
      <c r="I238" s="27"/>
      <c r="J238" s="27"/>
      <c r="K238" s="27"/>
      <c r="L238" s="27"/>
    </row>
    <row r="239" spans="1:12" s="1" customFormat="1" ht="48" customHeight="1">
      <c r="A239" s="27"/>
      <c r="B239" s="25"/>
      <c r="C239" s="27"/>
      <c r="D239" s="27"/>
      <c r="E239" s="12" t="s">
        <v>57</v>
      </c>
      <c r="F239" s="13">
        <f t="shared" si="23"/>
        <v>3218316.44</v>
      </c>
      <c r="G239" s="13">
        <f t="shared" si="23"/>
        <v>3218316.44</v>
      </c>
      <c r="H239" s="27"/>
      <c r="I239" s="27"/>
      <c r="J239" s="27"/>
      <c r="K239" s="27"/>
      <c r="L239" s="27"/>
    </row>
    <row r="240" spans="1:12" s="1" customFormat="1" ht="50.25" customHeight="1">
      <c r="A240" s="27"/>
      <c r="B240" s="25"/>
      <c r="C240" s="27"/>
      <c r="D240" s="27"/>
      <c r="E240" s="12" t="s">
        <v>45</v>
      </c>
      <c r="F240" s="13">
        <f>F244+F251+F258</f>
        <v>0</v>
      </c>
      <c r="G240" s="13">
        <f>G244+G251+G258</f>
        <v>0</v>
      </c>
      <c r="H240" s="27"/>
      <c r="I240" s="27"/>
      <c r="J240" s="27"/>
      <c r="K240" s="27"/>
      <c r="L240" s="27"/>
    </row>
    <row r="241" spans="1:12" s="1" customFormat="1" ht="23.25" customHeight="1">
      <c r="A241" s="26" t="s">
        <v>80</v>
      </c>
      <c r="B241" s="28" t="s">
        <v>19</v>
      </c>
      <c r="C241" s="27">
        <v>503</v>
      </c>
      <c r="D241" s="27" t="s">
        <v>456</v>
      </c>
      <c r="E241" s="12" t="s">
        <v>59</v>
      </c>
      <c r="F241" s="13">
        <f>SUM(F242:F244)</f>
        <v>1692226.1</v>
      </c>
      <c r="G241" s="13">
        <f>SUM(G242:G244)</f>
        <v>1673554.54</v>
      </c>
      <c r="H241" s="27" t="s">
        <v>175</v>
      </c>
      <c r="I241" s="27" t="s">
        <v>124</v>
      </c>
      <c r="J241" s="47" t="s">
        <v>174</v>
      </c>
      <c r="K241" s="27">
        <v>8337</v>
      </c>
      <c r="L241" s="27">
        <v>8337</v>
      </c>
    </row>
    <row r="242" spans="1:12" s="1" customFormat="1" ht="72.75" customHeight="1">
      <c r="A242" s="26"/>
      <c r="B242" s="28"/>
      <c r="C242" s="27"/>
      <c r="D242" s="27"/>
      <c r="E242" s="12" t="s">
        <v>60</v>
      </c>
      <c r="F242" s="13">
        <v>1692226.1</v>
      </c>
      <c r="G242" s="13">
        <v>1673554.54</v>
      </c>
      <c r="H242" s="27"/>
      <c r="I242" s="27"/>
      <c r="J242" s="47"/>
      <c r="K242" s="27"/>
      <c r="L242" s="27"/>
    </row>
    <row r="243" spans="1:12" s="1" customFormat="1" ht="60.6" customHeight="1">
      <c r="A243" s="26"/>
      <c r="B243" s="28"/>
      <c r="C243" s="27"/>
      <c r="D243" s="27"/>
      <c r="E243" s="12" t="s">
        <v>57</v>
      </c>
      <c r="F243" s="13">
        <v>0</v>
      </c>
      <c r="G243" s="13">
        <v>0</v>
      </c>
      <c r="H243" s="27"/>
      <c r="I243" s="27"/>
      <c r="J243" s="47"/>
      <c r="K243" s="27"/>
      <c r="L243" s="27"/>
    </row>
    <row r="244" spans="1:12" s="1" customFormat="1" ht="54" customHeight="1">
      <c r="A244" s="26"/>
      <c r="B244" s="28"/>
      <c r="C244" s="27"/>
      <c r="D244" s="27"/>
      <c r="E244" s="12" t="s">
        <v>45</v>
      </c>
      <c r="F244" s="13">
        <v>0</v>
      </c>
      <c r="G244" s="13">
        <v>0</v>
      </c>
      <c r="H244" s="27"/>
      <c r="I244" s="27"/>
      <c r="J244" s="47"/>
      <c r="K244" s="27"/>
      <c r="L244" s="27"/>
    </row>
    <row r="245" spans="1:12" s="1" customFormat="1" ht="21" customHeight="1">
      <c r="A245" s="26" t="s">
        <v>44</v>
      </c>
      <c r="B245" s="28" t="s">
        <v>129</v>
      </c>
      <c r="C245" s="27">
        <v>503</v>
      </c>
      <c r="D245" s="27" t="s">
        <v>457</v>
      </c>
      <c r="E245" s="12" t="s">
        <v>59</v>
      </c>
      <c r="F245" s="13">
        <f>SUM(F246:F247)</f>
        <v>7187436.0899999999</v>
      </c>
      <c r="G245" s="13">
        <f>SUM(G246:G247)</f>
        <v>7187436.0899999999</v>
      </c>
      <c r="H245" s="27" t="s">
        <v>125</v>
      </c>
      <c r="I245" s="27" t="s">
        <v>126</v>
      </c>
      <c r="J245" s="64" t="s">
        <v>174</v>
      </c>
      <c r="K245" s="27">
        <v>77.349999999999994</v>
      </c>
      <c r="L245" s="27">
        <v>77.349999999999994</v>
      </c>
    </row>
    <row r="246" spans="1:12" s="1" customFormat="1" ht="69" customHeight="1">
      <c r="A246" s="26"/>
      <c r="B246" s="28"/>
      <c r="C246" s="27"/>
      <c r="D246" s="27"/>
      <c r="E246" s="12" t="s">
        <v>60</v>
      </c>
      <c r="F246" s="13">
        <v>3969119.65</v>
      </c>
      <c r="G246" s="13">
        <v>3969119.65</v>
      </c>
      <c r="H246" s="27"/>
      <c r="I246" s="27"/>
      <c r="J246" s="64"/>
      <c r="K246" s="27"/>
      <c r="L246" s="27"/>
    </row>
    <row r="247" spans="1:12" s="1" customFormat="1" ht="54" customHeight="1">
      <c r="A247" s="26"/>
      <c r="B247" s="28"/>
      <c r="C247" s="27"/>
      <c r="D247" s="27"/>
      <c r="E247" s="12" t="s">
        <v>57</v>
      </c>
      <c r="F247" s="13">
        <v>3218316.44</v>
      </c>
      <c r="G247" s="13">
        <v>3218316.44</v>
      </c>
      <c r="H247" s="27"/>
      <c r="I247" s="27"/>
      <c r="J247" s="64"/>
      <c r="K247" s="27"/>
      <c r="L247" s="27"/>
    </row>
    <row r="248" spans="1:12" s="1" customFormat="1" ht="20.25" customHeight="1">
      <c r="A248" s="26" t="s">
        <v>46</v>
      </c>
      <c r="B248" s="28" t="s">
        <v>154</v>
      </c>
      <c r="C248" s="27" t="s">
        <v>134</v>
      </c>
      <c r="D248" s="27" t="s">
        <v>134</v>
      </c>
      <c r="E248" s="12" t="s">
        <v>59</v>
      </c>
      <c r="F248" s="13">
        <f>SUM(F249:F251)</f>
        <v>0</v>
      </c>
      <c r="G248" s="13">
        <f>SUM(G249:G251)</f>
        <v>0</v>
      </c>
      <c r="H248" s="27" t="s">
        <v>155</v>
      </c>
      <c r="I248" s="27" t="s">
        <v>119</v>
      </c>
      <c r="J248" s="47" t="s">
        <v>174</v>
      </c>
      <c r="K248" s="27">
        <v>3.1</v>
      </c>
      <c r="L248" s="27">
        <v>3.1</v>
      </c>
    </row>
    <row r="249" spans="1:12" s="1" customFormat="1" ht="71.25" customHeight="1">
      <c r="A249" s="26"/>
      <c r="B249" s="28"/>
      <c r="C249" s="27"/>
      <c r="D249" s="27"/>
      <c r="E249" s="12" t="s">
        <v>60</v>
      </c>
      <c r="F249" s="13">
        <v>0</v>
      </c>
      <c r="G249" s="13">
        <v>0</v>
      </c>
      <c r="H249" s="27"/>
      <c r="I249" s="27"/>
      <c r="J249" s="47"/>
      <c r="K249" s="27"/>
      <c r="L249" s="27"/>
    </row>
    <row r="250" spans="1:12" s="1" customFormat="1" ht="54" customHeight="1">
      <c r="A250" s="26"/>
      <c r="B250" s="28"/>
      <c r="C250" s="27"/>
      <c r="D250" s="27"/>
      <c r="E250" s="12" t="s">
        <v>57</v>
      </c>
      <c r="F250" s="13">
        <v>0</v>
      </c>
      <c r="G250" s="13">
        <v>0</v>
      </c>
      <c r="H250" s="27"/>
      <c r="I250" s="27"/>
      <c r="J250" s="47"/>
      <c r="K250" s="27"/>
      <c r="L250" s="27"/>
    </row>
    <row r="251" spans="1:12" s="1" customFormat="1" ht="54" customHeight="1">
      <c r="A251" s="26"/>
      <c r="B251" s="28"/>
      <c r="C251" s="27"/>
      <c r="D251" s="27"/>
      <c r="E251" s="12" t="s">
        <v>45</v>
      </c>
      <c r="F251" s="13">
        <v>0</v>
      </c>
      <c r="G251" s="13">
        <v>0</v>
      </c>
      <c r="H251" s="27"/>
      <c r="I251" s="27"/>
      <c r="J251" s="47"/>
      <c r="K251" s="27"/>
      <c r="L251" s="27"/>
    </row>
    <row r="252" spans="1:12" s="1" customFormat="1" ht="20.25" customHeight="1">
      <c r="A252" s="26" t="s">
        <v>47</v>
      </c>
      <c r="B252" s="28" t="s">
        <v>176</v>
      </c>
      <c r="C252" s="27" t="s">
        <v>134</v>
      </c>
      <c r="D252" s="27" t="s">
        <v>134</v>
      </c>
      <c r="E252" s="12" t="s">
        <v>59</v>
      </c>
      <c r="F252" s="13">
        <f>SUM(F253:F254)</f>
        <v>0</v>
      </c>
      <c r="G252" s="13">
        <f>SUM(G253:G254)</f>
        <v>0</v>
      </c>
      <c r="H252" s="27" t="s">
        <v>177</v>
      </c>
      <c r="I252" s="27" t="s">
        <v>126</v>
      </c>
      <c r="J252" s="47" t="s">
        <v>174</v>
      </c>
      <c r="K252" s="27">
        <v>100</v>
      </c>
      <c r="L252" s="27">
        <v>100</v>
      </c>
    </row>
    <row r="253" spans="1:12" s="1" customFormat="1" ht="66.75" customHeight="1">
      <c r="A253" s="26"/>
      <c r="B253" s="28"/>
      <c r="C253" s="27"/>
      <c r="D253" s="27"/>
      <c r="E253" s="12" t="s">
        <v>60</v>
      </c>
      <c r="F253" s="13">
        <v>0</v>
      </c>
      <c r="G253" s="13">
        <v>0</v>
      </c>
      <c r="H253" s="27"/>
      <c r="I253" s="27"/>
      <c r="J253" s="47"/>
      <c r="K253" s="27"/>
      <c r="L253" s="27"/>
    </row>
    <row r="254" spans="1:12" s="1" customFormat="1" ht="54" customHeight="1">
      <c r="A254" s="26"/>
      <c r="B254" s="28"/>
      <c r="C254" s="27"/>
      <c r="D254" s="27"/>
      <c r="E254" s="12" t="s">
        <v>57</v>
      </c>
      <c r="F254" s="13">
        <v>0</v>
      </c>
      <c r="G254" s="13">
        <v>0</v>
      </c>
      <c r="H254" s="27"/>
      <c r="I254" s="27"/>
      <c r="J254" s="47"/>
      <c r="K254" s="27"/>
      <c r="L254" s="27"/>
    </row>
    <row r="255" spans="1:12" s="1" customFormat="1" ht="20.25" customHeight="1">
      <c r="A255" s="26" t="s">
        <v>48</v>
      </c>
      <c r="B255" s="28" t="s">
        <v>238</v>
      </c>
      <c r="C255" s="27" t="s">
        <v>134</v>
      </c>
      <c r="D255" s="27" t="s">
        <v>134</v>
      </c>
      <c r="E255" s="12" t="s">
        <v>59</v>
      </c>
      <c r="F255" s="13">
        <f>SUM(F256:F258)</f>
        <v>0</v>
      </c>
      <c r="G255" s="13">
        <f>SUM(G256:G258)</f>
        <v>0</v>
      </c>
      <c r="H255" s="27" t="s">
        <v>239</v>
      </c>
      <c r="I255" s="27" t="s">
        <v>119</v>
      </c>
      <c r="J255" s="47" t="s">
        <v>174</v>
      </c>
      <c r="K255" s="27">
        <v>0</v>
      </c>
      <c r="L255" s="27">
        <v>0</v>
      </c>
    </row>
    <row r="256" spans="1:12" s="1" customFormat="1" ht="72" customHeight="1">
      <c r="A256" s="26"/>
      <c r="B256" s="28"/>
      <c r="C256" s="27"/>
      <c r="D256" s="27"/>
      <c r="E256" s="12" t="s">
        <v>60</v>
      </c>
      <c r="F256" s="13">
        <v>0</v>
      </c>
      <c r="G256" s="13">
        <v>0</v>
      </c>
      <c r="H256" s="27"/>
      <c r="I256" s="27"/>
      <c r="J256" s="47"/>
      <c r="K256" s="27"/>
      <c r="L256" s="27"/>
    </row>
    <row r="257" spans="1:12" s="1" customFormat="1" ht="54" customHeight="1">
      <c r="A257" s="26"/>
      <c r="B257" s="28"/>
      <c r="C257" s="27"/>
      <c r="D257" s="27"/>
      <c r="E257" s="12" t="s">
        <v>57</v>
      </c>
      <c r="F257" s="13">
        <v>0</v>
      </c>
      <c r="G257" s="13">
        <v>0</v>
      </c>
      <c r="H257" s="27"/>
      <c r="I257" s="27"/>
      <c r="J257" s="47"/>
      <c r="K257" s="27"/>
      <c r="L257" s="27"/>
    </row>
    <row r="258" spans="1:12" s="1" customFormat="1" ht="54" customHeight="1">
      <c r="A258" s="26"/>
      <c r="B258" s="28"/>
      <c r="C258" s="27"/>
      <c r="D258" s="27"/>
      <c r="E258" s="12" t="s">
        <v>45</v>
      </c>
      <c r="F258" s="13">
        <v>0</v>
      </c>
      <c r="G258" s="13">
        <v>0</v>
      </c>
      <c r="H258" s="27"/>
      <c r="I258" s="27"/>
      <c r="J258" s="47"/>
      <c r="K258" s="27"/>
      <c r="L258" s="27"/>
    </row>
    <row r="259" spans="1:12" s="1" customFormat="1" ht="19.5" customHeight="1">
      <c r="A259" s="26" t="s">
        <v>240</v>
      </c>
      <c r="B259" s="28" t="s">
        <v>241</v>
      </c>
      <c r="C259" s="27" t="s">
        <v>134</v>
      </c>
      <c r="D259" s="27" t="s">
        <v>134</v>
      </c>
      <c r="E259" s="12" t="s">
        <v>59</v>
      </c>
      <c r="F259" s="13">
        <f>SUM(F260:F261)</f>
        <v>0</v>
      </c>
      <c r="G259" s="13">
        <f>SUM(G260:G261)</f>
        <v>0</v>
      </c>
      <c r="H259" s="27" t="s">
        <v>242</v>
      </c>
      <c r="I259" s="27" t="s">
        <v>119</v>
      </c>
      <c r="J259" s="47" t="s">
        <v>174</v>
      </c>
      <c r="K259" s="27">
        <v>0</v>
      </c>
      <c r="L259" s="27">
        <v>0</v>
      </c>
    </row>
    <row r="260" spans="1:12" s="1" customFormat="1" ht="66.75" customHeight="1">
      <c r="A260" s="26"/>
      <c r="B260" s="28"/>
      <c r="C260" s="27"/>
      <c r="D260" s="27"/>
      <c r="E260" s="12" t="s">
        <v>60</v>
      </c>
      <c r="F260" s="13">
        <v>0</v>
      </c>
      <c r="G260" s="13">
        <v>0</v>
      </c>
      <c r="H260" s="27"/>
      <c r="I260" s="27"/>
      <c r="J260" s="47"/>
      <c r="K260" s="27"/>
      <c r="L260" s="27"/>
    </row>
    <row r="261" spans="1:12" s="1" customFormat="1" ht="54" customHeight="1">
      <c r="A261" s="26"/>
      <c r="B261" s="28"/>
      <c r="C261" s="27"/>
      <c r="D261" s="27"/>
      <c r="E261" s="12" t="s">
        <v>57</v>
      </c>
      <c r="F261" s="13">
        <v>0</v>
      </c>
      <c r="G261" s="13">
        <v>0</v>
      </c>
      <c r="H261" s="27"/>
      <c r="I261" s="27"/>
      <c r="J261" s="47"/>
      <c r="K261" s="27"/>
      <c r="L261" s="27"/>
    </row>
    <row r="262" spans="1:12" s="1" customFormat="1" ht="17.25" customHeight="1">
      <c r="A262" s="26" t="s">
        <v>178</v>
      </c>
      <c r="B262" s="37" t="s">
        <v>179</v>
      </c>
      <c r="C262" s="38"/>
      <c r="D262" s="39"/>
      <c r="E262" s="12" t="s">
        <v>59</v>
      </c>
      <c r="F262" s="13">
        <f t="shared" ref="F262:G265" si="24">F266</f>
        <v>6277736.7199999997</v>
      </c>
      <c r="G262" s="13">
        <f t="shared" si="24"/>
        <v>6250746.71</v>
      </c>
      <c r="H262" s="27" t="s">
        <v>58</v>
      </c>
      <c r="I262" s="27" t="s">
        <v>58</v>
      </c>
      <c r="J262" s="27" t="s">
        <v>134</v>
      </c>
      <c r="K262" s="27" t="s">
        <v>134</v>
      </c>
      <c r="L262" s="27" t="s">
        <v>134</v>
      </c>
    </row>
    <row r="263" spans="1:12" s="1" customFormat="1" ht="69.75" customHeight="1">
      <c r="A263" s="26"/>
      <c r="B263" s="40"/>
      <c r="C263" s="41"/>
      <c r="D263" s="42"/>
      <c r="E263" s="12" t="s">
        <v>60</v>
      </c>
      <c r="F263" s="13">
        <f t="shared" si="24"/>
        <v>5449820.7199999997</v>
      </c>
      <c r="G263" s="13">
        <f t="shared" si="24"/>
        <v>5422830.71</v>
      </c>
      <c r="H263" s="27"/>
      <c r="I263" s="27"/>
      <c r="J263" s="27"/>
      <c r="K263" s="27"/>
      <c r="L263" s="27"/>
    </row>
    <row r="264" spans="1:12" s="1" customFormat="1" ht="60.6" customHeight="1">
      <c r="A264" s="26"/>
      <c r="B264" s="40"/>
      <c r="C264" s="41"/>
      <c r="D264" s="42"/>
      <c r="E264" s="12" t="s">
        <v>57</v>
      </c>
      <c r="F264" s="13">
        <f t="shared" si="24"/>
        <v>827916</v>
      </c>
      <c r="G264" s="13">
        <f t="shared" si="24"/>
        <v>827916</v>
      </c>
      <c r="H264" s="27"/>
      <c r="I264" s="27"/>
      <c r="J264" s="27"/>
      <c r="K264" s="27"/>
      <c r="L264" s="27"/>
    </row>
    <row r="265" spans="1:12" s="1" customFormat="1" ht="60.6" customHeight="1">
      <c r="A265" s="26"/>
      <c r="B265" s="43"/>
      <c r="C265" s="44"/>
      <c r="D265" s="45"/>
      <c r="E265" s="12" t="s">
        <v>45</v>
      </c>
      <c r="F265" s="13">
        <f t="shared" si="24"/>
        <v>0</v>
      </c>
      <c r="G265" s="13">
        <f t="shared" si="24"/>
        <v>0</v>
      </c>
      <c r="H265" s="27"/>
      <c r="I265" s="27"/>
      <c r="J265" s="27"/>
      <c r="K265" s="27"/>
      <c r="L265" s="27"/>
    </row>
    <row r="266" spans="1:12" s="1" customFormat="1" ht="21" customHeight="1">
      <c r="A266" s="27" t="s">
        <v>81</v>
      </c>
      <c r="B266" s="25" t="s">
        <v>180</v>
      </c>
      <c r="C266" s="27" t="s">
        <v>134</v>
      </c>
      <c r="D266" s="27" t="s">
        <v>458</v>
      </c>
      <c r="E266" s="12" t="s">
        <v>59</v>
      </c>
      <c r="F266" s="13">
        <f t="shared" ref="F266:G268" si="25">F270+F273+F276+F279+F283</f>
        <v>6277736.7199999997</v>
      </c>
      <c r="G266" s="13">
        <f t="shared" si="25"/>
        <v>6250746.71</v>
      </c>
      <c r="H266" s="27" t="s">
        <v>58</v>
      </c>
      <c r="I266" s="27" t="s">
        <v>58</v>
      </c>
      <c r="J266" s="27" t="s">
        <v>134</v>
      </c>
      <c r="K266" s="27" t="s">
        <v>134</v>
      </c>
      <c r="L266" s="27" t="s">
        <v>134</v>
      </c>
    </row>
    <row r="267" spans="1:12" s="1" customFormat="1" ht="66" customHeight="1">
      <c r="A267" s="27"/>
      <c r="B267" s="25"/>
      <c r="C267" s="27"/>
      <c r="D267" s="27"/>
      <c r="E267" s="12" t="s">
        <v>60</v>
      </c>
      <c r="F267" s="13">
        <f t="shared" si="25"/>
        <v>5449820.7199999997</v>
      </c>
      <c r="G267" s="13">
        <f t="shared" si="25"/>
        <v>5422830.71</v>
      </c>
      <c r="H267" s="27"/>
      <c r="I267" s="27"/>
      <c r="J267" s="27"/>
      <c r="K267" s="27"/>
      <c r="L267" s="27"/>
    </row>
    <row r="268" spans="1:12" s="1" customFormat="1" ht="56.25" customHeight="1">
      <c r="A268" s="27"/>
      <c r="B268" s="25"/>
      <c r="C268" s="27"/>
      <c r="D268" s="27"/>
      <c r="E268" s="12" t="s">
        <v>57</v>
      </c>
      <c r="F268" s="13">
        <f t="shared" si="25"/>
        <v>827916</v>
      </c>
      <c r="G268" s="13">
        <f t="shared" si="25"/>
        <v>827916</v>
      </c>
      <c r="H268" s="27"/>
      <c r="I268" s="27"/>
      <c r="J268" s="27"/>
      <c r="K268" s="27"/>
      <c r="L268" s="27"/>
    </row>
    <row r="269" spans="1:12" s="1" customFormat="1" ht="56.25" customHeight="1">
      <c r="A269" s="27"/>
      <c r="B269" s="25"/>
      <c r="C269" s="27"/>
      <c r="D269" s="27"/>
      <c r="E269" s="12" t="s">
        <v>45</v>
      </c>
      <c r="F269" s="13">
        <f>F282+F286</f>
        <v>0</v>
      </c>
      <c r="G269" s="13">
        <f>G282+G286</f>
        <v>0</v>
      </c>
      <c r="H269" s="27"/>
      <c r="I269" s="27"/>
      <c r="J269" s="27"/>
      <c r="K269" s="27"/>
      <c r="L269" s="27"/>
    </row>
    <row r="270" spans="1:12" s="1" customFormat="1" ht="19.5" customHeight="1">
      <c r="A270" s="26" t="s">
        <v>82</v>
      </c>
      <c r="B270" s="29" t="s">
        <v>20</v>
      </c>
      <c r="C270" s="27">
        <v>503</v>
      </c>
      <c r="D270" s="27" t="s">
        <v>459</v>
      </c>
      <c r="E270" s="12" t="s">
        <v>59</v>
      </c>
      <c r="F270" s="13">
        <f>SUM(F271:F272)</f>
        <v>973332.72</v>
      </c>
      <c r="G270" s="13">
        <f>SUM(G271:G272)</f>
        <v>946342.71</v>
      </c>
      <c r="H270" s="27" t="s">
        <v>181</v>
      </c>
      <c r="I270" s="27" t="s">
        <v>124</v>
      </c>
      <c r="J270" s="47" t="s">
        <v>174</v>
      </c>
      <c r="K270" s="27">
        <v>162</v>
      </c>
      <c r="L270" s="27">
        <v>162</v>
      </c>
    </row>
    <row r="271" spans="1:12" s="1" customFormat="1" ht="76.5" customHeight="1">
      <c r="A271" s="26"/>
      <c r="B271" s="29"/>
      <c r="C271" s="27"/>
      <c r="D271" s="27"/>
      <c r="E271" s="12" t="s">
        <v>60</v>
      </c>
      <c r="F271" s="13">
        <v>973332.72</v>
      </c>
      <c r="G271" s="13">
        <v>946342.71</v>
      </c>
      <c r="H271" s="27"/>
      <c r="I271" s="27"/>
      <c r="J271" s="47"/>
      <c r="K271" s="27"/>
      <c r="L271" s="27"/>
    </row>
    <row r="272" spans="1:12" s="1" customFormat="1" ht="48.75" customHeight="1">
      <c r="A272" s="26"/>
      <c r="B272" s="29"/>
      <c r="C272" s="27"/>
      <c r="D272" s="27"/>
      <c r="E272" s="12" t="s">
        <v>57</v>
      </c>
      <c r="F272" s="13">
        <v>0</v>
      </c>
      <c r="G272" s="13">
        <v>0</v>
      </c>
      <c r="H272" s="27"/>
      <c r="I272" s="27"/>
      <c r="J272" s="47"/>
      <c r="K272" s="27"/>
      <c r="L272" s="27"/>
    </row>
    <row r="273" spans="1:12" s="1" customFormat="1" ht="18" customHeight="1">
      <c r="A273" s="26" t="s">
        <v>150</v>
      </c>
      <c r="B273" s="28" t="s">
        <v>129</v>
      </c>
      <c r="C273" s="27">
        <v>503</v>
      </c>
      <c r="D273" s="27" t="s">
        <v>460</v>
      </c>
      <c r="E273" s="12" t="s">
        <v>59</v>
      </c>
      <c r="F273" s="13">
        <f>SUM(F274:F275)</f>
        <v>5304404</v>
      </c>
      <c r="G273" s="13">
        <f>SUM(G274:G275)</f>
        <v>5304404</v>
      </c>
      <c r="H273" s="51" t="s">
        <v>127</v>
      </c>
      <c r="I273" s="27" t="s">
        <v>126</v>
      </c>
      <c r="J273" s="47" t="s">
        <v>174</v>
      </c>
      <c r="K273" s="27">
        <v>100</v>
      </c>
      <c r="L273" s="27">
        <v>100</v>
      </c>
    </row>
    <row r="274" spans="1:12" s="1" customFormat="1" ht="64.5" customHeight="1">
      <c r="A274" s="26"/>
      <c r="B274" s="28"/>
      <c r="C274" s="27"/>
      <c r="D274" s="27"/>
      <c r="E274" s="12" t="s">
        <v>60</v>
      </c>
      <c r="F274" s="13">
        <v>4476488</v>
      </c>
      <c r="G274" s="13">
        <v>4476488</v>
      </c>
      <c r="H274" s="51"/>
      <c r="I274" s="27"/>
      <c r="J274" s="47"/>
      <c r="K274" s="27"/>
      <c r="L274" s="27"/>
    </row>
    <row r="275" spans="1:12" s="1" customFormat="1" ht="93.75" customHeight="1">
      <c r="A275" s="26"/>
      <c r="B275" s="28"/>
      <c r="C275" s="27"/>
      <c r="D275" s="27"/>
      <c r="E275" s="12" t="s">
        <v>57</v>
      </c>
      <c r="F275" s="13">
        <v>827916</v>
      </c>
      <c r="G275" s="13">
        <v>827916</v>
      </c>
      <c r="H275" s="15" t="s">
        <v>128</v>
      </c>
      <c r="I275" s="16" t="s">
        <v>126</v>
      </c>
      <c r="J275" s="17" t="s">
        <v>174</v>
      </c>
      <c r="K275" s="16">
        <v>100</v>
      </c>
      <c r="L275" s="16">
        <v>113.8</v>
      </c>
    </row>
    <row r="276" spans="1:12" s="1" customFormat="1" ht="18.75" customHeight="1">
      <c r="A276" s="26" t="s">
        <v>156</v>
      </c>
      <c r="B276" s="28" t="s">
        <v>276</v>
      </c>
      <c r="C276" s="27" t="s">
        <v>134</v>
      </c>
      <c r="D276" s="27" t="s">
        <v>134</v>
      </c>
      <c r="E276" s="12" t="s">
        <v>59</v>
      </c>
      <c r="F276" s="13">
        <f>SUM(F277:F278)</f>
        <v>0</v>
      </c>
      <c r="G276" s="13">
        <f>SUM(G277:G278)</f>
        <v>0</v>
      </c>
      <c r="H276" s="51" t="s">
        <v>128</v>
      </c>
      <c r="I276" s="27" t="s">
        <v>126</v>
      </c>
      <c r="J276" s="47" t="s">
        <v>174</v>
      </c>
      <c r="K276" s="27">
        <v>100</v>
      </c>
      <c r="L276" s="27">
        <v>100</v>
      </c>
    </row>
    <row r="277" spans="1:12" s="1" customFormat="1" ht="65.25" customHeight="1">
      <c r="A277" s="26"/>
      <c r="B277" s="28"/>
      <c r="C277" s="27"/>
      <c r="D277" s="27"/>
      <c r="E277" s="12" t="s">
        <v>60</v>
      </c>
      <c r="F277" s="13">
        <v>0</v>
      </c>
      <c r="G277" s="13">
        <v>0</v>
      </c>
      <c r="H277" s="51"/>
      <c r="I277" s="27"/>
      <c r="J277" s="47"/>
      <c r="K277" s="27"/>
      <c r="L277" s="27"/>
    </row>
    <row r="278" spans="1:12" s="1" customFormat="1" ht="89.25" customHeight="1">
      <c r="A278" s="26"/>
      <c r="B278" s="28"/>
      <c r="C278" s="27"/>
      <c r="D278" s="27"/>
      <c r="E278" s="12" t="s">
        <v>57</v>
      </c>
      <c r="F278" s="13">
        <v>0</v>
      </c>
      <c r="G278" s="13">
        <v>0</v>
      </c>
      <c r="H278" s="51"/>
      <c r="I278" s="27"/>
      <c r="J278" s="47"/>
      <c r="K278" s="27"/>
      <c r="L278" s="27"/>
    </row>
    <row r="279" spans="1:12" s="1" customFormat="1" ht="20.25" customHeight="1">
      <c r="A279" s="26" t="s">
        <v>171</v>
      </c>
      <c r="B279" s="28" t="s">
        <v>182</v>
      </c>
      <c r="C279" s="27" t="s">
        <v>134</v>
      </c>
      <c r="D279" s="27" t="s">
        <v>134</v>
      </c>
      <c r="E279" s="12" t="s">
        <v>59</v>
      </c>
      <c r="F279" s="13">
        <f>SUM(F280:F282)</f>
        <v>0</v>
      </c>
      <c r="G279" s="13">
        <f>SUM(G280:G282)</f>
        <v>0</v>
      </c>
      <c r="H279" s="51" t="s">
        <v>183</v>
      </c>
      <c r="I279" s="27" t="s">
        <v>119</v>
      </c>
      <c r="J279" s="47" t="s">
        <v>174</v>
      </c>
      <c r="K279" s="27">
        <v>0</v>
      </c>
      <c r="L279" s="27">
        <v>0</v>
      </c>
    </row>
    <row r="280" spans="1:12" s="1" customFormat="1" ht="67.5" customHeight="1">
      <c r="A280" s="26"/>
      <c r="B280" s="28"/>
      <c r="C280" s="27"/>
      <c r="D280" s="27"/>
      <c r="E280" s="12" t="s">
        <v>60</v>
      </c>
      <c r="F280" s="13">
        <v>0</v>
      </c>
      <c r="G280" s="13">
        <v>0</v>
      </c>
      <c r="H280" s="51"/>
      <c r="I280" s="27"/>
      <c r="J280" s="47"/>
      <c r="K280" s="27"/>
      <c r="L280" s="27"/>
    </row>
    <row r="281" spans="1:12" s="1" customFormat="1" ht="48.75" customHeight="1">
      <c r="A281" s="26"/>
      <c r="B281" s="28"/>
      <c r="C281" s="27"/>
      <c r="D281" s="27"/>
      <c r="E281" s="12" t="s">
        <v>57</v>
      </c>
      <c r="F281" s="13">
        <v>0</v>
      </c>
      <c r="G281" s="13">
        <v>0</v>
      </c>
      <c r="H281" s="51"/>
      <c r="I281" s="27"/>
      <c r="J281" s="47"/>
      <c r="K281" s="27"/>
      <c r="L281" s="27"/>
    </row>
    <row r="282" spans="1:12" s="1" customFormat="1" ht="52.5" customHeight="1">
      <c r="A282" s="26"/>
      <c r="B282" s="28"/>
      <c r="C282" s="27"/>
      <c r="D282" s="27"/>
      <c r="E282" s="12" t="s">
        <v>45</v>
      </c>
      <c r="F282" s="13">
        <v>0</v>
      </c>
      <c r="G282" s="13">
        <v>0</v>
      </c>
      <c r="H282" s="51"/>
      <c r="I282" s="27"/>
      <c r="J282" s="47"/>
      <c r="K282" s="27"/>
      <c r="L282" s="27"/>
    </row>
    <row r="283" spans="1:12" s="1" customFormat="1" ht="17.25" customHeight="1">
      <c r="A283" s="26" t="s">
        <v>167</v>
      </c>
      <c r="B283" s="28" t="s">
        <v>172</v>
      </c>
      <c r="C283" s="27" t="s">
        <v>134</v>
      </c>
      <c r="D283" s="27" t="s">
        <v>134</v>
      </c>
      <c r="E283" s="12" t="s">
        <v>59</v>
      </c>
      <c r="F283" s="13">
        <f>SUM(F284:F286)</f>
        <v>0</v>
      </c>
      <c r="G283" s="13">
        <f>SUM(G284:G286)</f>
        <v>0</v>
      </c>
      <c r="H283" s="51" t="s">
        <v>184</v>
      </c>
      <c r="I283" s="27" t="s">
        <v>119</v>
      </c>
      <c r="J283" s="47" t="s">
        <v>174</v>
      </c>
      <c r="K283" s="27">
        <v>0</v>
      </c>
      <c r="L283" s="27">
        <v>0</v>
      </c>
    </row>
    <row r="284" spans="1:12" s="1" customFormat="1" ht="64.5" customHeight="1">
      <c r="A284" s="26"/>
      <c r="B284" s="28"/>
      <c r="C284" s="27"/>
      <c r="D284" s="27"/>
      <c r="E284" s="12" t="s">
        <v>60</v>
      </c>
      <c r="F284" s="13">
        <v>0</v>
      </c>
      <c r="G284" s="13">
        <v>0</v>
      </c>
      <c r="H284" s="51"/>
      <c r="I284" s="27"/>
      <c r="J284" s="47"/>
      <c r="K284" s="27"/>
      <c r="L284" s="27"/>
    </row>
    <row r="285" spans="1:12" s="1" customFormat="1" ht="51" customHeight="1">
      <c r="A285" s="26"/>
      <c r="B285" s="28"/>
      <c r="C285" s="27"/>
      <c r="D285" s="27"/>
      <c r="E285" s="12" t="s">
        <v>57</v>
      </c>
      <c r="F285" s="13">
        <v>0</v>
      </c>
      <c r="G285" s="13">
        <v>0</v>
      </c>
      <c r="H285" s="51"/>
      <c r="I285" s="27"/>
      <c r="J285" s="47"/>
      <c r="K285" s="27"/>
      <c r="L285" s="27"/>
    </row>
    <row r="286" spans="1:12" s="1" customFormat="1" ht="50.25" customHeight="1">
      <c r="A286" s="26"/>
      <c r="B286" s="28"/>
      <c r="C286" s="27"/>
      <c r="D286" s="27"/>
      <c r="E286" s="12" t="s">
        <v>45</v>
      </c>
      <c r="F286" s="13">
        <v>0</v>
      </c>
      <c r="G286" s="13">
        <v>0</v>
      </c>
      <c r="H286" s="51"/>
      <c r="I286" s="27"/>
      <c r="J286" s="47"/>
      <c r="K286" s="27"/>
      <c r="L286" s="27"/>
    </row>
    <row r="287" spans="1:12" s="1" customFormat="1" ht="19.5" customHeight="1">
      <c r="A287" s="26" t="s">
        <v>185</v>
      </c>
      <c r="B287" s="37" t="s">
        <v>21</v>
      </c>
      <c r="C287" s="38"/>
      <c r="D287" s="39"/>
      <c r="E287" s="12" t="s">
        <v>59</v>
      </c>
      <c r="F287" s="13">
        <f t="shared" ref="F287:G290" si="26">F291</f>
        <v>3301732.26</v>
      </c>
      <c r="G287" s="13">
        <f t="shared" si="26"/>
        <v>3293177.78</v>
      </c>
      <c r="H287" s="27" t="s">
        <v>58</v>
      </c>
      <c r="I287" s="27" t="s">
        <v>58</v>
      </c>
      <c r="J287" s="27" t="s">
        <v>134</v>
      </c>
      <c r="K287" s="27" t="s">
        <v>134</v>
      </c>
      <c r="L287" s="27" t="s">
        <v>134</v>
      </c>
    </row>
    <row r="288" spans="1:12" s="1" customFormat="1" ht="67.5" customHeight="1">
      <c r="A288" s="26"/>
      <c r="B288" s="40"/>
      <c r="C288" s="41"/>
      <c r="D288" s="42"/>
      <c r="E288" s="12" t="s">
        <v>60</v>
      </c>
      <c r="F288" s="13">
        <f t="shared" si="26"/>
        <v>2833732.26</v>
      </c>
      <c r="G288" s="13">
        <f t="shared" si="26"/>
        <v>2825177.78</v>
      </c>
      <c r="H288" s="27"/>
      <c r="I288" s="27"/>
      <c r="J288" s="27"/>
      <c r="K288" s="27"/>
      <c r="L288" s="27"/>
    </row>
    <row r="289" spans="1:12" s="1" customFormat="1" ht="48.75" customHeight="1">
      <c r="A289" s="26"/>
      <c r="B289" s="40"/>
      <c r="C289" s="41"/>
      <c r="D289" s="42"/>
      <c r="E289" s="12" t="s">
        <v>57</v>
      </c>
      <c r="F289" s="13">
        <f t="shared" si="26"/>
        <v>468000</v>
      </c>
      <c r="G289" s="13">
        <f t="shared" si="26"/>
        <v>468000</v>
      </c>
      <c r="H289" s="27"/>
      <c r="I289" s="27"/>
      <c r="J289" s="27"/>
      <c r="K289" s="27"/>
      <c r="L289" s="27"/>
    </row>
    <row r="290" spans="1:12" s="1" customFormat="1" ht="48.75" customHeight="1">
      <c r="A290" s="26"/>
      <c r="B290" s="43"/>
      <c r="C290" s="44"/>
      <c r="D290" s="45"/>
      <c r="E290" s="12" t="s">
        <v>45</v>
      </c>
      <c r="F290" s="13">
        <f t="shared" si="26"/>
        <v>0</v>
      </c>
      <c r="G290" s="13">
        <f t="shared" si="26"/>
        <v>0</v>
      </c>
      <c r="H290" s="27"/>
      <c r="I290" s="27"/>
      <c r="J290" s="27"/>
      <c r="K290" s="27"/>
      <c r="L290" s="27"/>
    </row>
    <row r="291" spans="1:12" s="1" customFormat="1" ht="18.75" customHeight="1">
      <c r="A291" s="27" t="s">
        <v>83</v>
      </c>
      <c r="B291" s="25" t="s">
        <v>114</v>
      </c>
      <c r="C291" s="27" t="s">
        <v>134</v>
      </c>
      <c r="D291" s="27" t="s">
        <v>461</v>
      </c>
      <c r="E291" s="12" t="s">
        <v>59</v>
      </c>
      <c r="F291" s="13">
        <f t="shared" ref="F291:G293" si="27">F295+F299+F303</f>
        <v>3301732.26</v>
      </c>
      <c r="G291" s="13">
        <f t="shared" si="27"/>
        <v>3293177.78</v>
      </c>
      <c r="H291" s="27" t="s">
        <v>58</v>
      </c>
      <c r="I291" s="27" t="s">
        <v>58</v>
      </c>
      <c r="J291" s="27" t="s">
        <v>134</v>
      </c>
      <c r="K291" s="27" t="s">
        <v>134</v>
      </c>
      <c r="L291" s="27" t="s">
        <v>134</v>
      </c>
    </row>
    <row r="292" spans="1:12" s="1" customFormat="1" ht="68.25" customHeight="1">
      <c r="A292" s="27"/>
      <c r="B292" s="25"/>
      <c r="C292" s="27"/>
      <c r="D292" s="27"/>
      <c r="E292" s="12" t="s">
        <v>60</v>
      </c>
      <c r="F292" s="13">
        <f t="shared" si="27"/>
        <v>2833732.26</v>
      </c>
      <c r="G292" s="13">
        <f t="shared" si="27"/>
        <v>2825177.78</v>
      </c>
      <c r="H292" s="27"/>
      <c r="I292" s="27"/>
      <c r="J292" s="27"/>
      <c r="K292" s="27"/>
      <c r="L292" s="27"/>
    </row>
    <row r="293" spans="1:12" s="1" customFormat="1" ht="51" customHeight="1">
      <c r="A293" s="27"/>
      <c r="B293" s="25"/>
      <c r="C293" s="27"/>
      <c r="D293" s="27"/>
      <c r="E293" s="12" t="s">
        <v>57</v>
      </c>
      <c r="F293" s="13">
        <f t="shared" si="27"/>
        <v>468000</v>
      </c>
      <c r="G293" s="13">
        <f t="shared" si="27"/>
        <v>468000</v>
      </c>
      <c r="H293" s="27"/>
      <c r="I293" s="27"/>
      <c r="J293" s="27"/>
      <c r="K293" s="27"/>
      <c r="L293" s="27"/>
    </row>
    <row r="294" spans="1:12" s="1" customFormat="1" ht="51" customHeight="1">
      <c r="A294" s="27"/>
      <c r="B294" s="25"/>
      <c r="C294" s="27"/>
      <c r="D294" s="27"/>
      <c r="E294" s="12" t="s">
        <v>45</v>
      </c>
      <c r="F294" s="13">
        <f>F298+F302</f>
        <v>0</v>
      </c>
      <c r="G294" s="13">
        <f>G298+G302</f>
        <v>0</v>
      </c>
      <c r="H294" s="27"/>
      <c r="I294" s="27"/>
      <c r="J294" s="27"/>
      <c r="K294" s="27"/>
      <c r="L294" s="27"/>
    </row>
    <row r="295" spans="1:12" s="1" customFormat="1" ht="20.25" customHeight="1">
      <c r="A295" s="26" t="s">
        <v>84</v>
      </c>
      <c r="B295" s="28" t="s">
        <v>22</v>
      </c>
      <c r="C295" s="27">
        <v>503</v>
      </c>
      <c r="D295" s="27" t="s">
        <v>462</v>
      </c>
      <c r="E295" s="12" t="s">
        <v>59</v>
      </c>
      <c r="F295" s="13">
        <f>SUM(F296:F298)</f>
        <v>932634.32</v>
      </c>
      <c r="G295" s="13">
        <f>SUM(G296:G298)</f>
        <v>924079.84</v>
      </c>
      <c r="H295" s="27" t="s">
        <v>186</v>
      </c>
      <c r="I295" s="27" t="s">
        <v>119</v>
      </c>
      <c r="J295" s="47" t="s">
        <v>174</v>
      </c>
      <c r="K295" s="27">
        <v>429</v>
      </c>
      <c r="L295" s="27">
        <v>429</v>
      </c>
    </row>
    <row r="296" spans="1:12" s="1" customFormat="1" ht="66" customHeight="1">
      <c r="A296" s="26"/>
      <c r="B296" s="28"/>
      <c r="C296" s="27"/>
      <c r="D296" s="27"/>
      <c r="E296" s="12" t="s">
        <v>60</v>
      </c>
      <c r="F296" s="13">
        <v>932634.32</v>
      </c>
      <c r="G296" s="13">
        <v>924079.84</v>
      </c>
      <c r="H296" s="27"/>
      <c r="I296" s="27"/>
      <c r="J296" s="47"/>
      <c r="K296" s="27"/>
      <c r="L296" s="27"/>
    </row>
    <row r="297" spans="1:12" s="1" customFormat="1" ht="66" customHeight="1">
      <c r="A297" s="26"/>
      <c r="B297" s="28"/>
      <c r="C297" s="27"/>
      <c r="D297" s="27"/>
      <c r="E297" s="12" t="s">
        <v>57</v>
      </c>
      <c r="F297" s="13">
        <v>0</v>
      </c>
      <c r="G297" s="13">
        <v>0</v>
      </c>
      <c r="H297" s="27"/>
      <c r="I297" s="27"/>
      <c r="J297" s="47"/>
      <c r="K297" s="27"/>
      <c r="L297" s="27"/>
    </row>
    <row r="298" spans="1:12" s="1" customFormat="1" ht="52.5" customHeight="1">
      <c r="A298" s="26"/>
      <c r="B298" s="28"/>
      <c r="C298" s="27"/>
      <c r="D298" s="27"/>
      <c r="E298" s="12" t="s">
        <v>45</v>
      </c>
      <c r="F298" s="13">
        <v>0</v>
      </c>
      <c r="G298" s="13">
        <v>0</v>
      </c>
      <c r="H298" s="27"/>
      <c r="I298" s="27"/>
      <c r="J298" s="47"/>
      <c r="K298" s="27"/>
      <c r="L298" s="27"/>
    </row>
    <row r="299" spans="1:12" s="1" customFormat="1" ht="18.75" customHeight="1">
      <c r="A299" s="26" t="s">
        <v>130</v>
      </c>
      <c r="B299" s="29" t="s">
        <v>129</v>
      </c>
      <c r="C299" s="27">
        <v>503</v>
      </c>
      <c r="D299" s="27" t="s">
        <v>463</v>
      </c>
      <c r="E299" s="12" t="s">
        <v>59</v>
      </c>
      <c r="F299" s="13">
        <f>SUM(F300:F302)</f>
        <v>2367097.94</v>
      </c>
      <c r="G299" s="13">
        <f>SUM(G300:G302)</f>
        <v>2367097.94</v>
      </c>
      <c r="H299" s="27" t="s">
        <v>125</v>
      </c>
      <c r="I299" s="27" t="s">
        <v>126</v>
      </c>
      <c r="J299" s="47" t="s">
        <v>174</v>
      </c>
      <c r="K299" s="27">
        <v>77.349999999999994</v>
      </c>
      <c r="L299" s="27">
        <v>77.349999999999994</v>
      </c>
    </row>
    <row r="300" spans="1:12" s="1" customFormat="1" ht="72" customHeight="1">
      <c r="A300" s="26"/>
      <c r="B300" s="29"/>
      <c r="C300" s="27"/>
      <c r="D300" s="27"/>
      <c r="E300" s="12" t="s">
        <v>60</v>
      </c>
      <c r="F300" s="13">
        <v>1899097.94</v>
      </c>
      <c r="G300" s="13">
        <v>1899097.94</v>
      </c>
      <c r="H300" s="27"/>
      <c r="I300" s="27"/>
      <c r="J300" s="47"/>
      <c r="K300" s="27"/>
      <c r="L300" s="27"/>
    </row>
    <row r="301" spans="1:12" s="1" customFormat="1" ht="52.5" customHeight="1">
      <c r="A301" s="26"/>
      <c r="B301" s="29"/>
      <c r="C301" s="27"/>
      <c r="D301" s="27"/>
      <c r="E301" s="12" t="s">
        <v>57</v>
      </c>
      <c r="F301" s="13">
        <v>468000</v>
      </c>
      <c r="G301" s="13">
        <v>468000</v>
      </c>
      <c r="H301" s="27"/>
      <c r="I301" s="27"/>
      <c r="J301" s="47"/>
      <c r="K301" s="27"/>
      <c r="L301" s="27"/>
    </row>
    <row r="302" spans="1:12" s="1" customFormat="1" ht="52.5" customHeight="1">
      <c r="A302" s="26"/>
      <c r="B302" s="29"/>
      <c r="C302" s="27"/>
      <c r="D302" s="27"/>
      <c r="E302" s="12" t="s">
        <v>45</v>
      </c>
      <c r="F302" s="13">
        <v>0</v>
      </c>
      <c r="G302" s="13">
        <v>0</v>
      </c>
      <c r="H302" s="27"/>
      <c r="I302" s="27"/>
      <c r="J302" s="47"/>
      <c r="K302" s="27"/>
      <c r="L302" s="27"/>
    </row>
    <row r="303" spans="1:12" s="1" customFormat="1" ht="17.25" customHeight="1">
      <c r="A303" s="26" t="s">
        <v>132</v>
      </c>
      <c r="B303" s="28" t="s">
        <v>166</v>
      </c>
      <c r="C303" s="27">
        <v>503</v>
      </c>
      <c r="D303" s="27" t="s">
        <v>462</v>
      </c>
      <c r="E303" s="12" t="s">
        <v>59</v>
      </c>
      <c r="F303" s="13">
        <f>SUM(F304:F305)</f>
        <v>2000</v>
      </c>
      <c r="G303" s="13">
        <f>SUM(G304:G305)</f>
        <v>2000</v>
      </c>
      <c r="H303" s="27" t="s">
        <v>165</v>
      </c>
      <c r="I303" s="27" t="s">
        <v>119</v>
      </c>
      <c r="J303" s="47" t="s">
        <v>174</v>
      </c>
      <c r="K303" s="47">
        <v>5</v>
      </c>
      <c r="L303" s="47">
        <v>5</v>
      </c>
    </row>
    <row r="304" spans="1:12" s="1" customFormat="1" ht="69.75" customHeight="1">
      <c r="A304" s="26"/>
      <c r="B304" s="28"/>
      <c r="C304" s="27"/>
      <c r="D304" s="27"/>
      <c r="E304" s="12" t="s">
        <v>60</v>
      </c>
      <c r="F304" s="13">
        <v>2000</v>
      </c>
      <c r="G304" s="13">
        <v>2000</v>
      </c>
      <c r="H304" s="27"/>
      <c r="I304" s="27"/>
      <c r="J304" s="47"/>
      <c r="K304" s="47"/>
      <c r="L304" s="47"/>
    </row>
    <row r="305" spans="1:12" s="1" customFormat="1" ht="52.5" customHeight="1">
      <c r="A305" s="26"/>
      <c r="B305" s="28"/>
      <c r="C305" s="27"/>
      <c r="D305" s="27"/>
      <c r="E305" s="12" t="s">
        <v>57</v>
      </c>
      <c r="F305" s="13">
        <v>0</v>
      </c>
      <c r="G305" s="13">
        <v>0</v>
      </c>
      <c r="H305" s="27"/>
      <c r="I305" s="27"/>
      <c r="J305" s="47"/>
      <c r="K305" s="47"/>
      <c r="L305" s="47"/>
    </row>
    <row r="306" spans="1:12" s="1" customFormat="1" ht="18.75" customHeight="1">
      <c r="A306" s="26" t="s">
        <v>187</v>
      </c>
      <c r="B306" s="37" t="s">
        <v>23</v>
      </c>
      <c r="C306" s="38"/>
      <c r="D306" s="39"/>
      <c r="E306" s="12" t="s">
        <v>59</v>
      </c>
      <c r="F306" s="13">
        <f t="shared" ref="F306:G308" si="28">F309</f>
        <v>11961700.530000001</v>
      </c>
      <c r="G306" s="13">
        <f t="shared" si="28"/>
        <v>11948004.800000001</v>
      </c>
      <c r="H306" s="27" t="s">
        <v>58</v>
      </c>
      <c r="I306" s="27" t="s">
        <v>58</v>
      </c>
      <c r="J306" s="27" t="s">
        <v>134</v>
      </c>
      <c r="K306" s="27" t="s">
        <v>134</v>
      </c>
      <c r="L306" s="27" t="s">
        <v>134</v>
      </c>
    </row>
    <row r="307" spans="1:12" s="1" customFormat="1" ht="66" customHeight="1">
      <c r="A307" s="26"/>
      <c r="B307" s="40"/>
      <c r="C307" s="41"/>
      <c r="D307" s="42"/>
      <c r="E307" s="12" t="s">
        <v>60</v>
      </c>
      <c r="F307" s="13">
        <f t="shared" si="28"/>
        <v>8499715.5300000012</v>
      </c>
      <c r="G307" s="13">
        <f t="shared" si="28"/>
        <v>8486019.8000000007</v>
      </c>
      <c r="H307" s="27"/>
      <c r="I307" s="27"/>
      <c r="J307" s="27"/>
      <c r="K307" s="27"/>
      <c r="L307" s="27"/>
    </row>
    <row r="308" spans="1:12" s="1" customFormat="1" ht="59.25" customHeight="1">
      <c r="A308" s="26"/>
      <c r="B308" s="43"/>
      <c r="C308" s="44"/>
      <c r="D308" s="45"/>
      <c r="E308" s="12" t="s">
        <v>57</v>
      </c>
      <c r="F308" s="13">
        <f t="shared" si="28"/>
        <v>3461985</v>
      </c>
      <c r="G308" s="13">
        <f t="shared" si="28"/>
        <v>3461985</v>
      </c>
      <c r="H308" s="27"/>
      <c r="I308" s="27"/>
      <c r="J308" s="27"/>
      <c r="K308" s="27"/>
      <c r="L308" s="27"/>
    </row>
    <row r="309" spans="1:12" s="1" customFormat="1" ht="18" customHeight="1">
      <c r="A309" s="26" t="s">
        <v>85</v>
      </c>
      <c r="B309" s="30" t="s">
        <v>24</v>
      </c>
      <c r="C309" s="27" t="s">
        <v>134</v>
      </c>
      <c r="D309" s="27" t="s">
        <v>464</v>
      </c>
      <c r="E309" s="12" t="s">
        <v>59</v>
      </c>
      <c r="F309" s="13">
        <f t="shared" ref="F309:G311" si="29">F312+F315+F318+F321</f>
        <v>11961700.530000001</v>
      </c>
      <c r="G309" s="13">
        <f t="shared" si="29"/>
        <v>11948004.800000001</v>
      </c>
      <c r="H309" s="27" t="s">
        <v>58</v>
      </c>
      <c r="I309" s="27" t="s">
        <v>58</v>
      </c>
      <c r="J309" s="27" t="s">
        <v>134</v>
      </c>
      <c r="K309" s="27" t="s">
        <v>134</v>
      </c>
      <c r="L309" s="27" t="s">
        <v>134</v>
      </c>
    </row>
    <row r="310" spans="1:12" s="1" customFormat="1" ht="97.5" customHeight="1">
      <c r="A310" s="26"/>
      <c r="B310" s="29"/>
      <c r="C310" s="27"/>
      <c r="D310" s="27"/>
      <c r="E310" s="12" t="s">
        <v>60</v>
      </c>
      <c r="F310" s="13">
        <f t="shared" si="29"/>
        <v>8499715.5300000012</v>
      </c>
      <c r="G310" s="13">
        <f t="shared" si="29"/>
        <v>8486019.8000000007</v>
      </c>
      <c r="H310" s="27"/>
      <c r="I310" s="27"/>
      <c r="J310" s="27"/>
      <c r="K310" s="27"/>
      <c r="L310" s="27"/>
    </row>
    <row r="311" spans="1:12" s="1" customFormat="1" ht="96" customHeight="1">
      <c r="A311" s="26"/>
      <c r="B311" s="29"/>
      <c r="C311" s="27"/>
      <c r="D311" s="27"/>
      <c r="E311" s="12" t="s">
        <v>57</v>
      </c>
      <c r="F311" s="13">
        <f t="shared" si="29"/>
        <v>3461985</v>
      </c>
      <c r="G311" s="13">
        <f t="shared" si="29"/>
        <v>3461985</v>
      </c>
      <c r="H311" s="27"/>
      <c r="I311" s="27"/>
      <c r="J311" s="27"/>
      <c r="K311" s="27"/>
      <c r="L311" s="27"/>
    </row>
    <row r="312" spans="1:12" s="1" customFormat="1" ht="17.25" customHeight="1">
      <c r="A312" s="26" t="s">
        <v>86</v>
      </c>
      <c r="B312" s="29" t="s">
        <v>188</v>
      </c>
      <c r="C312" s="27">
        <v>503</v>
      </c>
      <c r="D312" s="27" t="s">
        <v>465</v>
      </c>
      <c r="E312" s="12" t="s">
        <v>59</v>
      </c>
      <c r="F312" s="13">
        <f>SUM(F313:F314)</f>
        <v>776608.8</v>
      </c>
      <c r="G312" s="13">
        <f>SUM(G313:G314)</f>
        <v>762913.07</v>
      </c>
      <c r="H312" s="27" t="s">
        <v>189</v>
      </c>
      <c r="I312" s="27" t="s">
        <v>119</v>
      </c>
      <c r="J312" s="47" t="s">
        <v>174</v>
      </c>
      <c r="K312" s="27">
        <v>17</v>
      </c>
      <c r="L312" s="27">
        <v>17</v>
      </c>
    </row>
    <row r="313" spans="1:12" s="1" customFormat="1" ht="64.5" customHeight="1">
      <c r="A313" s="26"/>
      <c r="B313" s="29"/>
      <c r="C313" s="27"/>
      <c r="D313" s="27"/>
      <c r="E313" s="12" t="s">
        <v>60</v>
      </c>
      <c r="F313" s="13">
        <v>776608.8</v>
      </c>
      <c r="G313" s="13">
        <v>762913.07</v>
      </c>
      <c r="H313" s="27"/>
      <c r="I313" s="27"/>
      <c r="J313" s="47"/>
      <c r="K313" s="27"/>
      <c r="L313" s="27"/>
    </row>
    <row r="314" spans="1:12" s="1" customFormat="1" ht="59.25" customHeight="1">
      <c r="A314" s="26"/>
      <c r="B314" s="29"/>
      <c r="C314" s="27"/>
      <c r="D314" s="27"/>
      <c r="E314" s="12" t="s">
        <v>57</v>
      </c>
      <c r="F314" s="13">
        <v>0</v>
      </c>
      <c r="G314" s="13">
        <v>0</v>
      </c>
      <c r="H314" s="27"/>
      <c r="I314" s="27"/>
      <c r="J314" s="47"/>
      <c r="K314" s="27"/>
      <c r="L314" s="27"/>
    </row>
    <row r="315" spans="1:12" s="1" customFormat="1" ht="18.75" customHeight="1">
      <c r="A315" s="26" t="s">
        <v>151</v>
      </c>
      <c r="B315" s="29" t="s">
        <v>152</v>
      </c>
      <c r="C315" s="27">
        <v>503</v>
      </c>
      <c r="D315" s="27" t="s">
        <v>466</v>
      </c>
      <c r="E315" s="12" t="s">
        <v>59</v>
      </c>
      <c r="F315" s="13">
        <f>SUM(F316:F317)</f>
        <v>7688136.7300000004</v>
      </c>
      <c r="G315" s="13">
        <f>SUM(G316:G317)</f>
        <v>7688136.7300000004</v>
      </c>
      <c r="H315" s="27" t="s">
        <v>128</v>
      </c>
      <c r="I315" s="27" t="s">
        <v>126</v>
      </c>
      <c r="J315" s="47" t="s">
        <v>174</v>
      </c>
      <c r="K315" s="27">
        <v>100</v>
      </c>
      <c r="L315" s="27">
        <v>105.3</v>
      </c>
    </row>
    <row r="316" spans="1:12" s="1" customFormat="1" ht="71.25" customHeight="1">
      <c r="A316" s="26"/>
      <c r="B316" s="29"/>
      <c r="C316" s="27"/>
      <c r="D316" s="27"/>
      <c r="E316" s="12" t="s">
        <v>60</v>
      </c>
      <c r="F316" s="13">
        <v>7688136.7300000004</v>
      </c>
      <c r="G316" s="13">
        <v>7688136.7300000004</v>
      </c>
      <c r="H316" s="27"/>
      <c r="I316" s="27"/>
      <c r="J316" s="47"/>
      <c r="K316" s="27"/>
      <c r="L316" s="27"/>
    </row>
    <row r="317" spans="1:12" s="1" customFormat="1" ht="59.25" customHeight="1">
      <c r="A317" s="26"/>
      <c r="B317" s="29"/>
      <c r="C317" s="27"/>
      <c r="D317" s="27"/>
      <c r="E317" s="12" t="s">
        <v>57</v>
      </c>
      <c r="F317" s="13">
        <v>0</v>
      </c>
      <c r="G317" s="13">
        <v>0</v>
      </c>
      <c r="H317" s="27"/>
      <c r="I317" s="27"/>
      <c r="J317" s="47"/>
      <c r="K317" s="27"/>
      <c r="L317" s="27"/>
    </row>
    <row r="318" spans="1:12" s="1" customFormat="1" ht="21" customHeight="1">
      <c r="A318" s="26" t="s">
        <v>157</v>
      </c>
      <c r="B318" s="28" t="s">
        <v>276</v>
      </c>
      <c r="C318" s="27">
        <v>503</v>
      </c>
      <c r="D318" s="27" t="s">
        <v>467</v>
      </c>
      <c r="E318" s="12" t="s">
        <v>59</v>
      </c>
      <c r="F318" s="13">
        <f>SUM(F319:F320)</f>
        <v>3496955</v>
      </c>
      <c r="G318" s="13">
        <f>SUM(G319:G320)</f>
        <v>3496955</v>
      </c>
      <c r="H318" s="27" t="s">
        <v>128</v>
      </c>
      <c r="I318" s="27" t="s">
        <v>126</v>
      </c>
      <c r="J318" s="47" t="s">
        <v>174</v>
      </c>
      <c r="K318" s="27">
        <v>100</v>
      </c>
      <c r="L318" s="27">
        <v>100</v>
      </c>
    </row>
    <row r="319" spans="1:12" s="1" customFormat="1" ht="68.25" customHeight="1">
      <c r="A319" s="26"/>
      <c r="B319" s="28"/>
      <c r="C319" s="27"/>
      <c r="D319" s="27"/>
      <c r="E319" s="12" t="s">
        <v>60</v>
      </c>
      <c r="F319" s="13">
        <v>34970</v>
      </c>
      <c r="G319" s="13">
        <v>34970</v>
      </c>
      <c r="H319" s="27"/>
      <c r="I319" s="27"/>
      <c r="J319" s="47"/>
      <c r="K319" s="27"/>
      <c r="L319" s="27"/>
    </row>
    <row r="320" spans="1:12" s="1" customFormat="1" ht="90.75" customHeight="1">
      <c r="A320" s="26"/>
      <c r="B320" s="28"/>
      <c r="C320" s="27"/>
      <c r="D320" s="27"/>
      <c r="E320" s="12" t="s">
        <v>57</v>
      </c>
      <c r="F320" s="13">
        <v>3461985</v>
      </c>
      <c r="G320" s="13">
        <v>3461985</v>
      </c>
      <c r="H320" s="27"/>
      <c r="I320" s="27"/>
      <c r="J320" s="47"/>
      <c r="K320" s="27"/>
      <c r="L320" s="27"/>
    </row>
    <row r="321" spans="1:12" s="1" customFormat="1" ht="19.5" customHeight="1">
      <c r="A321" s="26" t="s">
        <v>190</v>
      </c>
      <c r="B321" s="28" t="s">
        <v>191</v>
      </c>
      <c r="C321" s="27" t="s">
        <v>134</v>
      </c>
      <c r="D321" s="27" t="s">
        <v>134</v>
      </c>
      <c r="E321" s="12" t="s">
        <v>59</v>
      </c>
      <c r="F321" s="13">
        <f>SUM(F322:F323)</f>
        <v>0</v>
      </c>
      <c r="G321" s="13">
        <f>SUM(G322:G323)</f>
        <v>0</v>
      </c>
      <c r="H321" s="27" t="s">
        <v>192</v>
      </c>
      <c r="I321" s="27" t="s">
        <v>119</v>
      </c>
      <c r="J321" s="47" t="s">
        <v>174</v>
      </c>
      <c r="K321" s="27">
        <v>0</v>
      </c>
      <c r="L321" s="27">
        <v>0</v>
      </c>
    </row>
    <row r="322" spans="1:12" s="1" customFormat="1" ht="66.75" customHeight="1">
      <c r="A322" s="26"/>
      <c r="B322" s="28"/>
      <c r="C322" s="27"/>
      <c r="D322" s="27"/>
      <c r="E322" s="12" t="s">
        <v>60</v>
      </c>
      <c r="F322" s="13">
        <v>0</v>
      </c>
      <c r="G322" s="13">
        <v>0</v>
      </c>
      <c r="H322" s="27"/>
      <c r="I322" s="27"/>
      <c r="J322" s="47"/>
      <c r="K322" s="27"/>
      <c r="L322" s="27"/>
    </row>
    <row r="323" spans="1:12" s="1" customFormat="1" ht="55.5" customHeight="1">
      <c r="A323" s="26"/>
      <c r="B323" s="28"/>
      <c r="C323" s="27"/>
      <c r="D323" s="27"/>
      <c r="E323" s="12" t="s">
        <v>57</v>
      </c>
      <c r="F323" s="13">
        <v>0</v>
      </c>
      <c r="G323" s="13">
        <v>0</v>
      </c>
      <c r="H323" s="27"/>
      <c r="I323" s="27"/>
      <c r="J323" s="47"/>
      <c r="K323" s="27"/>
      <c r="L323" s="27"/>
    </row>
    <row r="324" spans="1:12" s="1" customFormat="1" ht="33" customHeight="1">
      <c r="A324" s="31" t="s">
        <v>87</v>
      </c>
      <c r="B324" s="28"/>
      <c r="C324" s="52" t="s">
        <v>134</v>
      </c>
      <c r="D324" s="52" t="s">
        <v>134</v>
      </c>
      <c r="E324" s="10" t="s">
        <v>59</v>
      </c>
      <c r="F324" s="18">
        <f t="shared" ref="F324:G326" si="30">F209+F218+F233+F262+F287+F306</f>
        <v>39205003.18</v>
      </c>
      <c r="G324" s="18">
        <f t="shared" si="30"/>
        <v>39094823.880000003</v>
      </c>
      <c r="H324" s="35" t="s">
        <v>58</v>
      </c>
      <c r="I324" s="35" t="s">
        <v>58</v>
      </c>
      <c r="J324" s="63" t="s">
        <v>134</v>
      </c>
      <c r="K324" s="35" t="s">
        <v>134</v>
      </c>
      <c r="L324" s="35" t="s">
        <v>134</v>
      </c>
    </row>
    <row r="325" spans="1:12" s="1" customFormat="1" ht="69" customHeight="1">
      <c r="A325" s="28"/>
      <c r="B325" s="28"/>
      <c r="C325" s="52"/>
      <c r="D325" s="52"/>
      <c r="E325" s="10" t="s">
        <v>60</v>
      </c>
      <c r="F325" s="18">
        <f t="shared" si="30"/>
        <v>28682714.780000001</v>
      </c>
      <c r="G325" s="18">
        <f t="shared" si="30"/>
        <v>28572535.480000004</v>
      </c>
      <c r="H325" s="35"/>
      <c r="I325" s="35"/>
      <c r="J325" s="63"/>
      <c r="K325" s="35"/>
      <c r="L325" s="35"/>
    </row>
    <row r="326" spans="1:12" s="1" customFormat="1" ht="54" customHeight="1">
      <c r="A326" s="28"/>
      <c r="B326" s="28"/>
      <c r="C326" s="52"/>
      <c r="D326" s="52"/>
      <c r="E326" s="10" t="s">
        <v>57</v>
      </c>
      <c r="F326" s="18">
        <f t="shared" si="30"/>
        <v>10522288.4</v>
      </c>
      <c r="G326" s="18">
        <f t="shared" si="30"/>
        <v>10522288.4</v>
      </c>
      <c r="H326" s="35"/>
      <c r="I326" s="35"/>
      <c r="J326" s="63"/>
      <c r="K326" s="35"/>
      <c r="L326" s="35"/>
    </row>
    <row r="327" spans="1:12" s="1" customFormat="1" ht="54" customHeight="1">
      <c r="A327" s="28"/>
      <c r="B327" s="28"/>
      <c r="C327" s="52"/>
      <c r="D327" s="52"/>
      <c r="E327" s="10" t="s">
        <v>45</v>
      </c>
      <c r="F327" s="18">
        <f>F221+F236+F265+F290</f>
        <v>0</v>
      </c>
      <c r="G327" s="18">
        <f>G221+G236+G265+G290</f>
        <v>0</v>
      </c>
      <c r="H327" s="35"/>
      <c r="I327" s="35"/>
      <c r="J327" s="63"/>
      <c r="K327" s="35"/>
      <c r="L327" s="35"/>
    </row>
    <row r="328" spans="1:12" s="1" customFormat="1" ht="39.75" customHeight="1">
      <c r="A328" s="67" t="s">
        <v>25</v>
      </c>
      <c r="B328" s="68"/>
      <c r="C328" s="68"/>
      <c r="D328" s="68"/>
      <c r="E328" s="68"/>
      <c r="F328" s="68"/>
      <c r="G328" s="68"/>
      <c r="H328" s="68"/>
      <c r="I328" s="68"/>
      <c r="J328" s="68"/>
      <c r="K328" s="68"/>
      <c r="L328" s="69"/>
    </row>
    <row r="329" spans="1:12" s="1" customFormat="1" ht="38.25" customHeight="1">
      <c r="A329" s="67" t="s">
        <v>26</v>
      </c>
      <c r="B329" s="68"/>
      <c r="C329" s="68"/>
      <c r="D329" s="68"/>
      <c r="E329" s="68"/>
      <c r="F329" s="68"/>
      <c r="G329" s="68"/>
      <c r="H329" s="68"/>
      <c r="I329" s="68"/>
      <c r="J329" s="68"/>
      <c r="K329" s="68"/>
      <c r="L329" s="69"/>
    </row>
    <row r="330" spans="1:12" s="1" customFormat="1" ht="17.25" customHeight="1">
      <c r="A330" s="27" t="s">
        <v>104</v>
      </c>
      <c r="B330" s="37" t="s">
        <v>248</v>
      </c>
      <c r="C330" s="38"/>
      <c r="D330" s="39"/>
      <c r="E330" s="12" t="s">
        <v>59</v>
      </c>
      <c r="F330" s="19">
        <f t="shared" ref="F330:G332" si="31">F333</f>
        <v>5211229.34</v>
      </c>
      <c r="G330" s="19">
        <f t="shared" si="31"/>
        <v>5148829.34</v>
      </c>
      <c r="H330" s="26" t="s">
        <v>58</v>
      </c>
      <c r="I330" s="26" t="s">
        <v>58</v>
      </c>
      <c r="J330" s="26" t="s">
        <v>134</v>
      </c>
      <c r="K330" s="26" t="s">
        <v>134</v>
      </c>
      <c r="L330" s="26" t="s">
        <v>134</v>
      </c>
    </row>
    <row r="331" spans="1:12" s="1" customFormat="1" ht="72.75" customHeight="1">
      <c r="A331" s="27"/>
      <c r="B331" s="40"/>
      <c r="C331" s="41"/>
      <c r="D331" s="42"/>
      <c r="E331" s="12" t="s">
        <v>60</v>
      </c>
      <c r="F331" s="19">
        <f t="shared" si="31"/>
        <v>5071980.4400000004</v>
      </c>
      <c r="G331" s="19">
        <f t="shared" si="31"/>
        <v>5009580.4400000004</v>
      </c>
      <c r="H331" s="26"/>
      <c r="I331" s="26"/>
      <c r="J331" s="26"/>
      <c r="K331" s="26"/>
      <c r="L331" s="26"/>
    </row>
    <row r="332" spans="1:12" s="1" customFormat="1" ht="91.5" customHeight="1">
      <c r="A332" s="27"/>
      <c r="B332" s="43"/>
      <c r="C332" s="44"/>
      <c r="D332" s="45"/>
      <c r="E332" s="12" t="s">
        <v>57</v>
      </c>
      <c r="F332" s="19">
        <f t="shared" si="31"/>
        <v>139248.9</v>
      </c>
      <c r="G332" s="19">
        <f t="shared" si="31"/>
        <v>139248.9</v>
      </c>
      <c r="H332" s="26"/>
      <c r="I332" s="26"/>
      <c r="J332" s="26"/>
      <c r="K332" s="26"/>
      <c r="L332" s="26"/>
    </row>
    <row r="333" spans="1:12" s="1" customFormat="1" ht="22.5" customHeight="1">
      <c r="A333" s="26" t="s">
        <v>75</v>
      </c>
      <c r="B333" s="30" t="s">
        <v>249</v>
      </c>
      <c r="C333" s="27" t="s">
        <v>134</v>
      </c>
      <c r="D333" s="27" t="s">
        <v>468</v>
      </c>
      <c r="E333" s="12" t="s">
        <v>59</v>
      </c>
      <c r="F333" s="19">
        <f t="shared" ref="F333:G335" si="32">F336+F339+F342+F345</f>
        <v>5211229.34</v>
      </c>
      <c r="G333" s="19">
        <f t="shared" si="32"/>
        <v>5148829.34</v>
      </c>
      <c r="H333" s="26" t="s">
        <v>58</v>
      </c>
      <c r="I333" s="26" t="s">
        <v>58</v>
      </c>
      <c r="J333" s="26" t="s">
        <v>134</v>
      </c>
      <c r="K333" s="26" t="s">
        <v>134</v>
      </c>
      <c r="L333" s="26" t="s">
        <v>134</v>
      </c>
    </row>
    <row r="334" spans="1:12" s="1" customFormat="1" ht="72" customHeight="1">
      <c r="A334" s="26"/>
      <c r="B334" s="29"/>
      <c r="C334" s="27"/>
      <c r="D334" s="27"/>
      <c r="E334" s="12" t="s">
        <v>60</v>
      </c>
      <c r="F334" s="19">
        <f t="shared" si="32"/>
        <v>5071980.4400000004</v>
      </c>
      <c r="G334" s="19">
        <f t="shared" si="32"/>
        <v>5009580.4400000004</v>
      </c>
      <c r="H334" s="26"/>
      <c r="I334" s="26"/>
      <c r="J334" s="26"/>
      <c r="K334" s="26"/>
      <c r="L334" s="26"/>
    </row>
    <row r="335" spans="1:12" s="1" customFormat="1" ht="49.5" customHeight="1">
      <c r="A335" s="26"/>
      <c r="B335" s="29"/>
      <c r="C335" s="27"/>
      <c r="D335" s="27"/>
      <c r="E335" s="12" t="s">
        <v>57</v>
      </c>
      <c r="F335" s="19">
        <f t="shared" si="32"/>
        <v>139248.9</v>
      </c>
      <c r="G335" s="19">
        <f t="shared" si="32"/>
        <v>139248.9</v>
      </c>
      <c r="H335" s="26"/>
      <c r="I335" s="26"/>
      <c r="J335" s="26"/>
      <c r="K335" s="26"/>
      <c r="L335" s="26"/>
    </row>
    <row r="336" spans="1:12" s="1" customFormat="1" ht="18.75" customHeight="1">
      <c r="A336" s="26" t="s">
        <v>76</v>
      </c>
      <c r="B336" s="28" t="s">
        <v>250</v>
      </c>
      <c r="C336" s="27">
        <v>506</v>
      </c>
      <c r="D336" s="27" t="s">
        <v>469</v>
      </c>
      <c r="E336" s="12" t="s">
        <v>59</v>
      </c>
      <c r="F336" s="19">
        <f>SUM(F337:F338)</f>
        <v>477026.35</v>
      </c>
      <c r="G336" s="19">
        <f>SUM(G337:G338)</f>
        <v>477026.35</v>
      </c>
      <c r="H336" s="27" t="s">
        <v>251</v>
      </c>
      <c r="I336" s="27" t="s">
        <v>119</v>
      </c>
      <c r="J336" s="27" t="s">
        <v>174</v>
      </c>
      <c r="K336" s="27">
        <v>184</v>
      </c>
      <c r="L336" s="27">
        <v>184</v>
      </c>
    </row>
    <row r="337" spans="1:12" s="1" customFormat="1" ht="66" customHeight="1">
      <c r="A337" s="26"/>
      <c r="B337" s="28"/>
      <c r="C337" s="27"/>
      <c r="D337" s="27"/>
      <c r="E337" s="12" t="s">
        <v>60</v>
      </c>
      <c r="F337" s="19">
        <v>477026.35</v>
      </c>
      <c r="G337" s="19">
        <v>477026.35</v>
      </c>
      <c r="H337" s="27"/>
      <c r="I337" s="27"/>
      <c r="J337" s="27"/>
      <c r="K337" s="27"/>
      <c r="L337" s="27"/>
    </row>
    <row r="338" spans="1:12" s="1" customFormat="1" ht="49.5" customHeight="1">
      <c r="A338" s="26"/>
      <c r="B338" s="28"/>
      <c r="C338" s="27"/>
      <c r="D338" s="27"/>
      <c r="E338" s="12" t="s">
        <v>57</v>
      </c>
      <c r="F338" s="19">
        <v>0</v>
      </c>
      <c r="G338" s="19">
        <v>0</v>
      </c>
      <c r="H338" s="27"/>
      <c r="I338" s="27"/>
      <c r="J338" s="27"/>
      <c r="K338" s="27"/>
      <c r="L338" s="27"/>
    </row>
    <row r="339" spans="1:12" s="1" customFormat="1" ht="21" customHeight="1">
      <c r="A339" s="26" t="s">
        <v>33</v>
      </c>
      <c r="B339" s="28" t="s">
        <v>252</v>
      </c>
      <c r="C339" s="27">
        <v>506</v>
      </c>
      <c r="D339" s="27" t="s">
        <v>470</v>
      </c>
      <c r="E339" s="12" t="s">
        <v>59</v>
      </c>
      <c r="F339" s="19">
        <f>SUM(F340:F341)</f>
        <v>232260</v>
      </c>
      <c r="G339" s="19">
        <f>SUM(G340:G341)</f>
        <v>232260</v>
      </c>
      <c r="H339" s="27" t="s">
        <v>253</v>
      </c>
      <c r="I339" s="27" t="s">
        <v>126</v>
      </c>
      <c r="J339" s="27" t="s">
        <v>174</v>
      </c>
      <c r="K339" s="62">
        <v>45.55</v>
      </c>
      <c r="L339" s="62">
        <v>45.55</v>
      </c>
    </row>
    <row r="340" spans="1:12" s="1" customFormat="1" ht="64.5" customHeight="1">
      <c r="A340" s="26"/>
      <c r="B340" s="28"/>
      <c r="C340" s="27"/>
      <c r="D340" s="27"/>
      <c r="E340" s="12" t="s">
        <v>60</v>
      </c>
      <c r="F340" s="19">
        <v>232260</v>
      </c>
      <c r="G340" s="19">
        <v>232260</v>
      </c>
      <c r="H340" s="27"/>
      <c r="I340" s="27"/>
      <c r="J340" s="27"/>
      <c r="K340" s="62"/>
      <c r="L340" s="62"/>
    </row>
    <row r="341" spans="1:12" s="1" customFormat="1" ht="49.5" customHeight="1">
      <c r="A341" s="26"/>
      <c r="B341" s="28"/>
      <c r="C341" s="27"/>
      <c r="D341" s="27"/>
      <c r="E341" s="12" t="s">
        <v>57</v>
      </c>
      <c r="F341" s="19">
        <v>0</v>
      </c>
      <c r="G341" s="19">
        <v>0</v>
      </c>
      <c r="H341" s="27"/>
      <c r="I341" s="27"/>
      <c r="J341" s="27"/>
      <c r="K341" s="62"/>
      <c r="L341" s="62"/>
    </row>
    <row r="342" spans="1:12" s="1" customFormat="1" ht="18.75" customHeight="1">
      <c r="A342" s="26" t="s">
        <v>105</v>
      </c>
      <c r="B342" s="28" t="s">
        <v>254</v>
      </c>
      <c r="C342" s="27">
        <v>506</v>
      </c>
      <c r="D342" s="27" t="s">
        <v>471</v>
      </c>
      <c r="E342" s="12" t="s">
        <v>59</v>
      </c>
      <c r="F342" s="19">
        <f>SUM(F343:F344)</f>
        <v>3399795.7</v>
      </c>
      <c r="G342" s="19">
        <f>SUM(G343:G344)</f>
        <v>3337395.7</v>
      </c>
      <c r="H342" s="27" t="s">
        <v>255</v>
      </c>
      <c r="I342" s="27" t="s">
        <v>256</v>
      </c>
      <c r="J342" s="27" t="s">
        <v>174</v>
      </c>
      <c r="K342" s="27">
        <v>1</v>
      </c>
      <c r="L342" s="27">
        <v>1</v>
      </c>
    </row>
    <row r="343" spans="1:12" s="1" customFormat="1" ht="69" customHeight="1">
      <c r="A343" s="26"/>
      <c r="B343" s="28"/>
      <c r="C343" s="27"/>
      <c r="D343" s="27"/>
      <c r="E343" s="12" t="s">
        <v>60</v>
      </c>
      <c r="F343" s="19">
        <v>3399795.7</v>
      </c>
      <c r="G343" s="19">
        <v>3337395.7</v>
      </c>
      <c r="H343" s="27"/>
      <c r="I343" s="27"/>
      <c r="J343" s="27"/>
      <c r="K343" s="27"/>
      <c r="L343" s="27"/>
    </row>
    <row r="344" spans="1:12" s="1" customFormat="1" ht="49.5" customHeight="1">
      <c r="A344" s="26"/>
      <c r="B344" s="28"/>
      <c r="C344" s="27"/>
      <c r="D344" s="27"/>
      <c r="E344" s="12" t="s">
        <v>57</v>
      </c>
      <c r="F344" s="19">
        <v>0</v>
      </c>
      <c r="G344" s="19">
        <v>0</v>
      </c>
      <c r="H344" s="27"/>
      <c r="I344" s="27"/>
      <c r="J344" s="27"/>
      <c r="K344" s="27"/>
      <c r="L344" s="27"/>
    </row>
    <row r="345" spans="1:12" s="1" customFormat="1" ht="17.25" customHeight="1">
      <c r="A345" s="26" t="s">
        <v>194</v>
      </c>
      <c r="B345" s="28" t="s">
        <v>257</v>
      </c>
      <c r="C345" s="27">
        <v>506</v>
      </c>
      <c r="D345" s="27" t="s">
        <v>472</v>
      </c>
      <c r="E345" s="12" t="s">
        <v>59</v>
      </c>
      <c r="F345" s="19">
        <f>SUM(F346:F347)</f>
        <v>1102147.29</v>
      </c>
      <c r="G345" s="19">
        <f>SUM(G346:G347)</f>
        <v>1102147.29</v>
      </c>
      <c r="H345" s="27" t="s">
        <v>258</v>
      </c>
      <c r="I345" s="27" t="s">
        <v>119</v>
      </c>
      <c r="J345" s="27" t="s">
        <v>174</v>
      </c>
      <c r="K345" s="27">
        <v>1</v>
      </c>
      <c r="L345" s="27">
        <v>1</v>
      </c>
    </row>
    <row r="346" spans="1:12" s="1" customFormat="1" ht="69.75" customHeight="1">
      <c r="A346" s="26"/>
      <c r="B346" s="28"/>
      <c r="C346" s="27"/>
      <c r="D346" s="27"/>
      <c r="E346" s="12" t="s">
        <v>60</v>
      </c>
      <c r="F346" s="19">
        <v>962898.39</v>
      </c>
      <c r="G346" s="19">
        <v>962898.39</v>
      </c>
      <c r="H346" s="27"/>
      <c r="I346" s="27"/>
      <c r="J346" s="27"/>
      <c r="K346" s="27"/>
      <c r="L346" s="27"/>
    </row>
    <row r="347" spans="1:12" s="1" customFormat="1" ht="49.5" customHeight="1">
      <c r="A347" s="26"/>
      <c r="B347" s="28"/>
      <c r="C347" s="27"/>
      <c r="D347" s="27"/>
      <c r="E347" s="12" t="s">
        <v>57</v>
      </c>
      <c r="F347" s="19">
        <v>139248.9</v>
      </c>
      <c r="G347" s="19">
        <v>139248.9</v>
      </c>
      <c r="H347" s="27"/>
      <c r="I347" s="27"/>
      <c r="J347" s="27"/>
      <c r="K347" s="27"/>
      <c r="L347" s="27"/>
    </row>
    <row r="348" spans="1:12" s="1" customFormat="1" ht="18.75" customHeight="1">
      <c r="A348" s="26" t="s">
        <v>106</v>
      </c>
      <c r="B348" s="37" t="s">
        <v>259</v>
      </c>
      <c r="C348" s="38"/>
      <c r="D348" s="39"/>
      <c r="E348" s="12" t="s">
        <v>59</v>
      </c>
      <c r="F348" s="19">
        <f t="shared" ref="F348:G350" si="33">F351</f>
        <v>1527146.0999999999</v>
      </c>
      <c r="G348" s="19">
        <f t="shared" si="33"/>
        <v>1527146.0999999999</v>
      </c>
      <c r="H348" s="27" t="s">
        <v>134</v>
      </c>
      <c r="I348" s="27" t="s">
        <v>134</v>
      </c>
      <c r="J348" s="27" t="s">
        <v>134</v>
      </c>
      <c r="K348" s="27" t="s">
        <v>134</v>
      </c>
      <c r="L348" s="27" t="s">
        <v>134</v>
      </c>
    </row>
    <row r="349" spans="1:12" s="1" customFormat="1" ht="64.5" customHeight="1">
      <c r="A349" s="26"/>
      <c r="B349" s="40"/>
      <c r="C349" s="41"/>
      <c r="D349" s="42"/>
      <c r="E349" s="12" t="s">
        <v>60</v>
      </c>
      <c r="F349" s="19">
        <f t="shared" si="33"/>
        <v>1277146.0999999999</v>
      </c>
      <c r="G349" s="19">
        <f t="shared" si="33"/>
        <v>1277146.0999999999</v>
      </c>
      <c r="H349" s="27"/>
      <c r="I349" s="27"/>
      <c r="J349" s="27"/>
      <c r="K349" s="27"/>
      <c r="L349" s="27"/>
    </row>
    <row r="350" spans="1:12" s="1" customFormat="1" ht="49.5" customHeight="1">
      <c r="A350" s="26"/>
      <c r="B350" s="43"/>
      <c r="C350" s="44"/>
      <c r="D350" s="45"/>
      <c r="E350" s="12" t="s">
        <v>57</v>
      </c>
      <c r="F350" s="19">
        <f t="shared" si="33"/>
        <v>250000</v>
      </c>
      <c r="G350" s="19">
        <f t="shared" si="33"/>
        <v>250000</v>
      </c>
      <c r="H350" s="27"/>
      <c r="I350" s="27"/>
      <c r="J350" s="27"/>
      <c r="K350" s="27"/>
      <c r="L350" s="27"/>
    </row>
    <row r="351" spans="1:12" s="1" customFormat="1" ht="21" customHeight="1">
      <c r="A351" s="26" t="s">
        <v>77</v>
      </c>
      <c r="B351" s="30" t="s">
        <v>260</v>
      </c>
      <c r="C351" s="27" t="s">
        <v>134</v>
      </c>
      <c r="D351" s="27" t="s">
        <v>473</v>
      </c>
      <c r="E351" s="12" t="s">
        <v>59</v>
      </c>
      <c r="F351" s="19">
        <f t="shared" ref="F351:G353" si="34">F354+F357</f>
        <v>1527146.0999999999</v>
      </c>
      <c r="G351" s="19">
        <f t="shared" si="34"/>
        <v>1527146.0999999999</v>
      </c>
      <c r="H351" s="27" t="s">
        <v>134</v>
      </c>
      <c r="I351" s="27" t="s">
        <v>134</v>
      </c>
      <c r="J351" s="27" t="s">
        <v>134</v>
      </c>
      <c r="K351" s="27" t="s">
        <v>134</v>
      </c>
      <c r="L351" s="27" t="s">
        <v>134</v>
      </c>
    </row>
    <row r="352" spans="1:12" s="1" customFormat="1" ht="68.25" customHeight="1">
      <c r="A352" s="26"/>
      <c r="B352" s="29"/>
      <c r="C352" s="27"/>
      <c r="D352" s="27"/>
      <c r="E352" s="12" t="s">
        <v>60</v>
      </c>
      <c r="F352" s="19">
        <f t="shared" si="34"/>
        <v>1277146.0999999999</v>
      </c>
      <c r="G352" s="19">
        <f t="shared" si="34"/>
        <v>1277146.0999999999</v>
      </c>
      <c r="H352" s="27"/>
      <c r="I352" s="27"/>
      <c r="J352" s="27"/>
      <c r="K352" s="27"/>
      <c r="L352" s="27"/>
    </row>
    <row r="353" spans="1:12" s="1" customFormat="1" ht="49.5" customHeight="1">
      <c r="A353" s="26"/>
      <c r="B353" s="29"/>
      <c r="C353" s="27"/>
      <c r="D353" s="27"/>
      <c r="E353" s="12" t="s">
        <v>57</v>
      </c>
      <c r="F353" s="19">
        <f t="shared" si="34"/>
        <v>250000</v>
      </c>
      <c r="G353" s="19">
        <f t="shared" si="34"/>
        <v>250000</v>
      </c>
      <c r="H353" s="27"/>
      <c r="I353" s="27"/>
      <c r="J353" s="27"/>
      <c r="K353" s="27"/>
      <c r="L353" s="27"/>
    </row>
    <row r="354" spans="1:12" s="1" customFormat="1" ht="16.5" customHeight="1">
      <c r="A354" s="26" t="s">
        <v>78</v>
      </c>
      <c r="B354" s="28" t="s">
        <v>261</v>
      </c>
      <c r="C354" s="27">
        <v>506</v>
      </c>
      <c r="D354" s="27" t="s">
        <v>474</v>
      </c>
      <c r="E354" s="12" t="s">
        <v>59</v>
      </c>
      <c r="F354" s="19">
        <f>SUM(F355:F356)</f>
        <v>1272141.94</v>
      </c>
      <c r="G354" s="19">
        <f>SUM(G355:G356)</f>
        <v>1272141.94</v>
      </c>
      <c r="H354" s="27" t="s">
        <v>262</v>
      </c>
      <c r="I354" s="27" t="s">
        <v>198</v>
      </c>
      <c r="J354" s="27" t="s">
        <v>174</v>
      </c>
      <c r="K354" s="27">
        <v>16</v>
      </c>
      <c r="L354" s="27">
        <v>16</v>
      </c>
    </row>
    <row r="355" spans="1:12" s="1" customFormat="1" ht="67.5" customHeight="1">
      <c r="A355" s="26"/>
      <c r="B355" s="28"/>
      <c r="C355" s="27"/>
      <c r="D355" s="27"/>
      <c r="E355" s="12" t="s">
        <v>60</v>
      </c>
      <c r="F355" s="19">
        <v>1272141.94</v>
      </c>
      <c r="G355" s="19">
        <v>1272141.94</v>
      </c>
      <c r="H355" s="27"/>
      <c r="I355" s="27"/>
      <c r="J355" s="27"/>
      <c r="K355" s="27"/>
      <c r="L355" s="27"/>
    </row>
    <row r="356" spans="1:12" s="1" customFormat="1" ht="49.5" customHeight="1">
      <c r="A356" s="26"/>
      <c r="B356" s="28"/>
      <c r="C356" s="27"/>
      <c r="D356" s="27"/>
      <c r="E356" s="12" t="s">
        <v>57</v>
      </c>
      <c r="F356" s="19">
        <v>0</v>
      </c>
      <c r="G356" s="19">
        <v>0</v>
      </c>
      <c r="H356" s="27"/>
      <c r="I356" s="27"/>
      <c r="J356" s="27"/>
      <c r="K356" s="27"/>
      <c r="L356" s="27"/>
    </row>
    <row r="357" spans="1:12" s="1" customFormat="1" ht="18.75" customHeight="1">
      <c r="A357" s="26" t="s">
        <v>36</v>
      </c>
      <c r="B357" s="28" t="s">
        <v>340</v>
      </c>
      <c r="C357" s="27">
        <v>506</v>
      </c>
      <c r="D357" s="27" t="s">
        <v>475</v>
      </c>
      <c r="E357" s="12" t="s">
        <v>59</v>
      </c>
      <c r="F357" s="19">
        <f>SUM(F358:F359)</f>
        <v>255004.16</v>
      </c>
      <c r="G357" s="19">
        <f>SUM(G358:G359)</f>
        <v>255004.16</v>
      </c>
      <c r="H357" s="27" t="s">
        <v>263</v>
      </c>
      <c r="I357" s="27" t="s">
        <v>126</v>
      </c>
      <c r="J357" s="27" t="s">
        <v>174</v>
      </c>
      <c r="K357" s="27">
        <v>100</v>
      </c>
      <c r="L357" s="27">
        <v>100</v>
      </c>
    </row>
    <row r="358" spans="1:12" s="1" customFormat="1" ht="65.25" customHeight="1">
      <c r="A358" s="26"/>
      <c r="B358" s="28"/>
      <c r="C358" s="27"/>
      <c r="D358" s="27"/>
      <c r="E358" s="12" t="s">
        <v>60</v>
      </c>
      <c r="F358" s="19">
        <v>5004.16</v>
      </c>
      <c r="G358" s="19">
        <v>5004.16</v>
      </c>
      <c r="H358" s="27"/>
      <c r="I358" s="27"/>
      <c r="J358" s="27"/>
      <c r="K358" s="27"/>
      <c r="L358" s="27"/>
    </row>
    <row r="359" spans="1:12" s="1" customFormat="1" ht="49.5" customHeight="1">
      <c r="A359" s="26"/>
      <c r="B359" s="28"/>
      <c r="C359" s="27"/>
      <c r="D359" s="27"/>
      <c r="E359" s="12" t="s">
        <v>57</v>
      </c>
      <c r="F359" s="19">
        <v>250000</v>
      </c>
      <c r="G359" s="19">
        <v>250000</v>
      </c>
      <c r="H359" s="27"/>
      <c r="I359" s="27"/>
      <c r="J359" s="27"/>
      <c r="K359" s="27"/>
      <c r="L359" s="27"/>
    </row>
    <row r="360" spans="1:12" s="1" customFormat="1" ht="17.25" customHeight="1">
      <c r="A360" s="26" t="s">
        <v>138</v>
      </c>
      <c r="B360" s="37" t="s">
        <v>264</v>
      </c>
      <c r="C360" s="38"/>
      <c r="D360" s="39"/>
      <c r="E360" s="12" t="s">
        <v>59</v>
      </c>
      <c r="F360" s="19">
        <f t="shared" ref="F360:G362" si="35">F363</f>
        <v>5353878.4000000004</v>
      </c>
      <c r="G360" s="19">
        <f t="shared" si="35"/>
        <v>5353878.4000000004</v>
      </c>
      <c r="H360" s="27" t="s">
        <v>134</v>
      </c>
      <c r="I360" s="27" t="s">
        <v>134</v>
      </c>
      <c r="J360" s="27" t="s">
        <v>134</v>
      </c>
      <c r="K360" s="27" t="s">
        <v>134</v>
      </c>
      <c r="L360" s="27" t="s">
        <v>134</v>
      </c>
    </row>
    <row r="361" spans="1:12" s="1" customFormat="1" ht="66" customHeight="1">
      <c r="A361" s="26"/>
      <c r="B361" s="40"/>
      <c r="C361" s="41"/>
      <c r="D361" s="42"/>
      <c r="E361" s="12" t="s">
        <v>60</v>
      </c>
      <c r="F361" s="19">
        <f t="shared" si="35"/>
        <v>5254021.91</v>
      </c>
      <c r="G361" s="19">
        <f t="shared" si="35"/>
        <v>5254021.91</v>
      </c>
      <c r="H361" s="27"/>
      <c r="I361" s="27"/>
      <c r="J361" s="27"/>
      <c r="K361" s="27"/>
      <c r="L361" s="27"/>
    </row>
    <row r="362" spans="1:12" s="1" customFormat="1" ht="49.5" customHeight="1">
      <c r="A362" s="26"/>
      <c r="B362" s="43"/>
      <c r="C362" s="44"/>
      <c r="D362" s="45"/>
      <c r="E362" s="12" t="s">
        <v>57</v>
      </c>
      <c r="F362" s="19">
        <f t="shared" si="35"/>
        <v>99856.49</v>
      </c>
      <c r="G362" s="19">
        <f t="shared" si="35"/>
        <v>99856.49</v>
      </c>
      <c r="H362" s="27"/>
      <c r="I362" s="27"/>
      <c r="J362" s="27"/>
      <c r="K362" s="27"/>
      <c r="L362" s="27"/>
    </row>
    <row r="363" spans="1:12" s="1" customFormat="1" ht="15.75" customHeight="1">
      <c r="A363" s="26" t="s">
        <v>79</v>
      </c>
      <c r="B363" s="30" t="s">
        <v>265</v>
      </c>
      <c r="C363" s="27" t="s">
        <v>134</v>
      </c>
      <c r="D363" s="27" t="s">
        <v>476</v>
      </c>
      <c r="E363" s="12" t="s">
        <v>59</v>
      </c>
      <c r="F363" s="19">
        <f t="shared" ref="F363:G365" si="36">F366+F369+F372+F375+F378+F381</f>
        <v>5353878.4000000004</v>
      </c>
      <c r="G363" s="19">
        <f t="shared" si="36"/>
        <v>5353878.4000000004</v>
      </c>
      <c r="H363" s="27" t="s">
        <v>134</v>
      </c>
      <c r="I363" s="27" t="s">
        <v>134</v>
      </c>
      <c r="J363" s="27" t="s">
        <v>134</v>
      </c>
      <c r="K363" s="27" t="s">
        <v>134</v>
      </c>
      <c r="L363" s="27" t="s">
        <v>134</v>
      </c>
    </row>
    <row r="364" spans="1:12" s="1" customFormat="1" ht="70.5" customHeight="1">
      <c r="A364" s="26"/>
      <c r="B364" s="29"/>
      <c r="C364" s="27"/>
      <c r="D364" s="27"/>
      <c r="E364" s="12" t="s">
        <v>60</v>
      </c>
      <c r="F364" s="19">
        <f t="shared" si="36"/>
        <v>5254021.91</v>
      </c>
      <c r="G364" s="19">
        <f t="shared" si="36"/>
        <v>5254021.91</v>
      </c>
      <c r="H364" s="27"/>
      <c r="I364" s="27"/>
      <c r="J364" s="27"/>
      <c r="K364" s="27"/>
      <c r="L364" s="27"/>
    </row>
    <row r="365" spans="1:12" s="1" customFormat="1" ht="49.5" customHeight="1">
      <c r="A365" s="26"/>
      <c r="B365" s="29"/>
      <c r="C365" s="27"/>
      <c r="D365" s="27"/>
      <c r="E365" s="12" t="s">
        <v>57</v>
      </c>
      <c r="F365" s="19">
        <f t="shared" si="36"/>
        <v>99856.49</v>
      </c>
      <c r="G365" s="19">
        <f t="shared" si="36"/>
        <v>99856.49</v>
      </c>
      <c r="H365" s="27"/>
      <c r="I365" s="27"/>
      <c r="J365" s="27"/>
      <c r="K365" s="27"/>
      <c r="L365" s="27"/>
    </row>
    <row r="366" spans="1:12" s="1" customFormat="1" ht="19.5" customHeight="1">
      <c r="A366" s="26" t="s">
        <v>266</v>
      </c>
      <c r="B366" s="28" t="s">
        <v>307</v>
      </c>
      <c r="C366" s="27">
        <v>506</v>
      </c>
      <c r="D366" s="27" t="s">
        <v>477</v>
      </c>
      <c r="E366" s="12" t="s">
        <v>59</v>
      </c>
      <c r="F366" s="19">
        <f>SUM(F367:F368)</f>
        <v>360608.54</v>
      </c>
      <c r="G366" s="19">
        <f>SUM(G367:G368)</f>
        <v>360608.54</v>
      </c>
      <c r="H366" s="27" t="s">
        <v>267</v>
      </c>
      <c r="I366" s="27" t="s">
        <v>124</v>
      </c>
      <c r="J366" s="27" t="s">
        <v>174</v>
      </c>
      <c r="K366" s="27">
        <v>206</v>
      </c>
      <c r="L366" s="27">
        <v>206</v>
      </c>
    </row>
    <row r="367" spans="1:12" s="1" customFormat="1" ht="66.75" customHeight="1">
      <c r="A367" s="26"/>
      <c r="B367" s="28"/>
      <c r="C367" s="27"/>
      <c r="D367" s="27"/>
      <c r="E367" s="12" t="s">
        <v>60</v>
      </c>
      <c r="F367" s="19">
        <v>360608.54</v>
      </c>
      <c r="G367" s="19">
        <v>360608.54</v>
      </c>
      <c r="H367" s="27"/>
      <c r="I367" s="27"/>
      <c r="J367" s="27"/>
      <c r="K367" s="27"/>
      <c r="L367" s="27"/>
    </row>
    <row r="368" spans="1:12" s="1" customFormat="1" ht="49.5" customHeight="1">
      <c r="A368" s="26"/>
      <c r="B368" s="28"/>
      <c r="C368" s="27"/>
      <c r="D368" s="27"/>
      <c r="E368" s="12" t="s">
        <v>57</v>
      </c>
      <c r="F368" s="19">
        <v>0</v>
      </c>
      <c r="G368" s="19">
        <v>0</v>
      </c>
      <c r="H368" s="27"/>
      <c r="I368" s="27"/>
      <c r="J368" s="27"/>
      <c r="K368" s="27"/>
      <c r="L368" s="27"/>
    </row>
    <row r="369" spans="1:12" s="1" customFormat="1" ht="18.75" customHeight="1">
      <c r="A369" s="26" t="s">
        <v>44</v>
      </c>
      <c r="B369" s="28" t="s">
        <v>322</v>
      </c>
      <c r="C369" s="27" t="s">
        <v>134</v>
      </c>
      <c r="D369" s="27" t="s">
        <v>134</v>
      </c>
      <c r="E369" s="12" t="s">
        <v>59</v>
      </c>
      <c r="F369" s="19">
        <f>SUM(F370:F371)</f>
        <v>0</v>
      </c>
      <c r="G369" s="19">
        <f>SUM(G370:G371)</f>
        <v>0</v>
      </c>
      <c r="H369" s="70" t="s">
        <v>268</v>
      </c>
      <c r="I369" s="70" t="s">
        <v>124</v>
      </c>
      <c r="J369" s="70" t="s">
        <v>174</v>
      </c>
      <c r="K369" s="70">
        <v>0</v>
      </c>
      <c r="L369" s="70">
        <v>0</v>
      </c>
    </row>
    <row r="370" spans="1:12" s="1" customFormat="1" ht="66.75" customHeight="1">
      <c r="A370" s="26"/>
      <c r="B370" s="28"/>
      <c r="C370" s="27"/>
      <c r="D370" s="27"/>
      <c r="E370" s="12" t="s">
        <v>60</v>
      </c>
      <c r="F370" s="19">
        <v>0</v>
      </c>
      <c r="G370" s="19">
        <v>0</v>
      </c>
      <c r="H370" s="71"/>
      <c r="I370" s="71"/>
      <c r="J370" s="71"/>
      <c r="K370" s="71"/>
      <c r="L370" s="71"/>
    </row>
    <row r="371" spans="1:12" s="1" customFormat="1" ht="54" customHeight="1">
      <c r="A371" s="26"/>
      <c r="B371" s="28"/>
      <c r="C371" s="27"/>
      <c r="D371" s="27"/>
      <c r="E371" s="12" t="s">
        <v>57</v>
      </c>
      <c r="F371" s="19">
        <v>0</v>
      </c>
      <c r="G371" s="19">
        <v>0</v>
      </c>
      <c r="H371" s="72"/>
      <c r="I371" s="72"/>
      <c r="J371" s="72"/>
      <c r="K371" s="72"/>
      <c r="L371" s="72"/>
    </row>
    <row r="372" spans="1:12" s="1" customFormat="1" ht="16.5" customHeight="1">
      <c r="A372" s="26" t="s">
        <v>46</v>
      </c>
      <c r="B372" s="28" t="s">
        <v>269</v>
      </c>
      <c r="C372" s="27">
        <v>506</v>
      </c>
      <c r="D372" s="27" t="s">
        <v>478</v>
      </c>
      <c r="E372" s="12" t="s">
        <v>59</v>
      </c>
      <c r="F372" s="19">
        <f>SUM(F373:F374)</f>
        <v>300957.5</v>
      </c>
      <c r="G372" s="19">
        <f>SUM(G373:G374)</f>
        <v>300957.5</v>
      </c>
      <c r="H372" s="27" t="s">
        <v>270</v>
      </c>
      <c r="I372" s="27" t="s">
        <v>119</v>
      </c>
      <c r="J372" s="27" t="s">
        <v>174</v>
      </c>
      <c r="K372" s="27">
        <v>11</v>
      </c>
      <c r="L372" s="27">
        <v>11</v>
      </c>
    </row>
    <row r="373" spans="1:12" s="1" customFormat="1" ht="66.75" customHeight="1">
      <c r="A373" s="26"/>
      <c r="B373" s="28"/>
      <c r="C373" s="27"/>
      <c r="D373" s="27"/>
      <c r="E373" s="12" t="s">
        <v>60</v>
      </c>
      <c r="F373" s="19">
        <v>300957.5</v>
      </c>
      <c r="G373" s="19">
        <v>300957.5</v>
      </c>
      <c r="H373" s="27"/>
      <c r="I373" s="27"/>
      <c r="J373" s="27"/>
      <c r="K373" s="27"/>
      <c r="L373" s="27"/>
    </row>
    <row r="374" spans="1:12" s="1" customFormat="1" ht="49.5" customHeight="1">
      <c r="A374" s="26"/>
      <c r="B374" s="28"/>
      <c r="C374" s="27"/>
      <c r="D374" s="27"/>
      <c r="E374" s="12" t="s">
        <v>57</v>
      </c>
      <c r="F374" s="19">
        <v>0</v>
      </c>
      <c r="G374" s="19">
        <v>0</v>
      </c>
      <c r="H374" s="27"/>
      <c r="I374" s="27"/>
      <c r="J374" s="27"/>
      <c r="K374" s="27"/>
      <c r="L374" s="27"/>
    </row>
    <row r="375" spans="1:12" s="1" customFormat="1" ht="18.75" customHeight="1">
      <c r="A375" s="26" t="s">
        <v>47</v>
      </c>
      <c r="B375" s="28" t="s">
        <v>271</v>
      </c>
      <c r="C375" s="27" t="s">
        <v>134</v>
      </c>
      <c r="D375" s="27" t="s">
        <v>134</v>
      </c>
      <c r="E375" s="12" t="s">
        <v>59</v>
      </c>
      <c r="F375" s="19">
        <f>SUM(F376:F377)</f>
        <v>0</v>
      </c>
      <c r="G375" s="19">
        <f>SUM(G376:G377)</f>
        <v>0</v>
      </c>
      <c r="H375" s="27" t="s">
        <v>272</v>
      </c>
      <c r="I375" s="27" t="s">
        <v>124</v>
      </c>
      <c r="J375" s="27" t="s">
        <v>174</v>
      </c>
      <c r="K375" s="27">
        <v>2</v>
      </c>
      <c r="L375" s="27">
        <v>2</v>
      </c>
    </row>
    <row r="376" spans="1:12" s="1" customFormat="1" ht="66" customHeight="1">
      <c r="A376" s="26"/>
      <c r="B376" s="28"/>
      <c r="C376" s="27"/>
      <c r="D376" s="27"/>
      <c r="E376" s="12" t="s">
        <v>60</v>
      </c>
      <c r="F376" s="19">
        <v>0</v>
      </c>
      <c r="G376" s="19">
        <v>0</v>
      </c>
      <c r="H376" s="27"/>
      <c r="I376" s="27"/>
      <c r="J376" s="27"/>
      <c r="K376" s="27"/>
      <c r="L376" s="27"/>
    </row>
    <row r="377" spans="1:12" s="1" customFormat="1" ht="49.5" customHeight="1">
      <c r="A377" s="26"/>
      <c r="B377" s="28"/>
      <c r="C377" s="27"/>
      <c r="D377" s="27"/>
      <c r="E377" s="12" t="s">
        <v>57</v>
      </c>
      <c r="F377" s="19">
        <v>0</v>
      </c>
      <c r="G377" s="19">
        <v>0</v>
      </c>
      <c r="H377" s="27"/>
      <c r="I377" s="27"/>
      <c r="J377" s="27"/>
      <c r="K377" s="27"/>
      <c r="L377" s="27"/>
    </row>
    <row r="378" spans="1:12" s="1" customFormat="1" ht="21" customHeight="1">
      <c r="A378" s="26" t="s">
        <v>48</v>
      </c>
      <c r="B378" s="28" t="s">
        <v>273</v>
      </c>
      <c r="C378" s="27">
        <v>506</v>
      </c>
      <c r="D378" s="27" t="s">
        <v>479</v>
      </c>
      <c r="E378" s="12" t="s">
        <v>59</v>
      </c>
      <c r="F378" s="19">
        <f>SUM(F379:F380)</f>
        <v>4552172.16</v>
      </c>
      <c r="G378" s="19">
        <f>SUM(G379:G380)</f>
        <v>4552172.16</v>
      </c>
      <c r="H378" s="27" t="s">
        <v>274</v>
      </c>
      <c r="I378" s="27" t="s">
        <v>126</v>
      </c>
      <c r="J378" s="27" t="s">
        <v>174</v>
      </c>
      <c r="K378" s="27">
        <v>100</v>
      </c>
      <c r="L378" s="27">
        <v>100</v>
      </c>
    </row>
    <row r="379" spans="1:12" s="1" customFormat="1" ht="66" customHeight="1">
      <c r="A379" s="26"/>
      <c r="B379" s="28"/>
      <c r="C379" s="27"/>
      <c r="D379" s="27"/>
      <c r="E379" s="12" t="s">
        <v>60</v>
      </c>
      <c r="F379" s="19">
        <v>4552172.16</v>
      </c>
      <c r="G379" s="19">
        <v>4552172.16</v>
      </c>
      <c r="H379" s="27"/>
      <c r="I379" s="27"/>
      <c r="J379" s="27"/>
      <c r="K379" s="27"/>
      <c r="L379" s="27"/>
    </row>
    <row r="380" spans="1:12" s="1" customFormat="1" ht="49.5" customHeight="1">
      <c r="A380" s="26"/>
      <c r="B380" s="28"/>
      <c r="C380" s="27"/>
      <c r="D380" s="27"/>
      <c r="E380" s="12" t="s">
        <v>57</v>
      </c>
      <c r="F380" s="19">
        <v>0</v>
      </c>
      <c r="G380" s="19">
        <v>0</v>
      </c>
      <c r="H380" s="27"/>
      <c r="I380" s="27"/>
      <c r="J380" s="27"/>
      <c r="K380" s="27"/>
      <c r="L380" s="27"/>
    </row>
    <row r="381" spans="1:12" s="1" customFormat="1" ht="20.25" customHeight="1">
      <c r="A381" s="26" t="s">
        <v>240</v>
      </c>
      <c r="B381" s="28" t="s">
        <v>323</v>
      </c>
      <c r="C381" s="27">
        <v>506</v>
      </c>
      <c r="D381" s="27" t="s">
        <v>480</v>
      </c>
      <c r="E381" s="12" t="s">
        <v>59</v>
      </c>
      <c r="F381" s="19">
        <f>SUM(F382:F383)</f>
        <v>140140.20000000001</v>
      </c>
      <c r="G381" s="19">
        <f>SUM(G382:G383)</f>
        <v>140140.20000000001</v>
      </c>
      <c r="H381" s="27" t="s">
        <v>324</v>
      </c>
      <c r="I381" s="27" t="s">
        <v>124</v>
      </c>
      <c r="J381" s="27" t="s">
        <v>174</v>
      </c>
      <c r="K381" s="27">
        <v>2</v>
      </c>
      <c r="L381" s="27">
        <v>2</v>
      </c>
    </row>
    <row r="382" spans="1:12" s="1" customFormat="1" ht="66.75" customHeight="1">
      <c r="A382" s="26"/>
      <c r="B382" s="28"/>
      <c r="C382" s="27"/>
      <c r="D382" s="27"/>
      <c r="E382" s="12" t="s">
        <v>60</v>
      </c>
      <c r="F382" s="19">
        <v>40283.71</v>
      </c>
      <c r="G382" s="19">
        <v>40283.71</v>
      </c>
      <c r="H382" s="27"/>
      <c r="I382" s="27"/>
      <c r="J382" s="27"/>
      <c r="K382" s="27"/>
      <c r="L382" s="27"/>
    </row>
    <row r="383" spans="1:12" s="1" customFormat="1" ht="49.5" customHeight="1">
      <c r="A383" s="26"/>
      <c r="B383" s="28"/>
      <c r="C383" s="27"/>
      <c r="D383" s="27"/>
      <c r="E383" s="12" t="s">
        <v>57</v>
      </c>
      <c r="F383" s="19">
        <v>99856.49</v>
      </c>
      <c r="G383" s="19">
        <v>99856.49</v>
      </c>
      <c r="H383" s="27"/>
      <c r="I383" s="27"/>
      <c r="J383" s="27"/>
      <c r="K383" s="27"/>
      <c r="L383" s="27"/>
    </row>
    <row r="384" spans="1:12" s="1" customFormat="1" ht="21" customHeight="1">
      <c r="A384" s="26" t="s">
        <v>178</v>
      </c>
      <c r="B384" s="37" t="s">
        <v>325</v>
      </c>
      <c r="C384" s="38"/>
      <c r="D384" s="39"/>
      <c r="E384" s="12" t="s">
        <v>59</v>
      </c>
      <c r="F384" s="19">
        <f t="shared" ref="F384:G386" si="37">F387</f>
        <v>50000</v>
      </c>
      <c r="G384" s="19">
        <f t="shared" si="37"/>
        <v>50000</v>
      </c>
      <c r="H384" s="27" t="s">
        <v>134</v>
      </c>
      <c r="I384" s="27" t="s">
        <v>134</v>
      </c>
      <c r="J384" s="27" t="s">
        <v>134</v>
      </c>
      <c r="K384" s="27" t="s">
        <v>134</v>
      </c>
      <c r="L384" s="27" t="s">
        <v>134</v>
      </c>
    </row>
    <row r="385" spans="1:12" s="1" customFormat="1" ht="66" customHeight="1">
      <c r="A385" s="26"/>
      <c r="B385" s="40"/>
      <c r="C385" s="41"/>
      <c r="D385" s="42"/>
      <c r="E385" s="12" t="s">
        <v>60</v>
      </c>
      <c r="F385" s="19">
        <f t="shared" si="37"/>
        <v>50000</v>
      </c>
      <c r="G385" s="19">
        <f t="shared" si="37"/>
        <v>50000</v>
      </c>
      <c r="H385" s="27"/>
      <c r="I385" s="27"/>
      <c r="J385" s="27"/>
      <c r="K385" s="27"/>
      <c r="L385" s="27"/>
    </row>
    <row r="386" spans="1:12" s="1" customFormat="1" ht="49.5" customHeight="1">
      <c r="A386" s="26"/>
      <c r="B386" s="43"/>
      <c r="C386" s="44"/>
      <c r="D386" s="45"/>
      <c r="E386" s="12" t="s">
        <v>57</v>
      </c>
      <c r="F386" s="19">
        <f t="shared" si="37"/>
        <v>0</v>
      </c>
      <c r="G386" s="19">
        <f t="shared" si="37"/>
        <v>0</v>
      </c>
      <c r="H386" s="27"/>
      <c r="I386" s="27"/>
      <c r="J386" s="27"/>
      <c r="K386" s="27"/>
      <c r="L386" s="27"/>
    </row>
    <row r="387" spans="1:12" s="1" customFormat="1" ht="20.25" customHeight="1">
      <c r="A387" s="26" t="s">
        <v>81</v>
      </c>
      <c r="B387" s="30" t="s">
        <v>330</v>
      </c>
      <c r="C387" s="27" t="s">
        <v>134</v>
      </c>
      <c r="D387" s="27" t="s">
        <v>481</v>
      </c>
      <c r="E387" s="12" t="s">
        <v>59</v>
      </c>
      <c r="F387" s="19">
        <f t="shared" ref="F387:G389" si="38">F390+F393</f>
        <v>50000</v>
      </c>
      <c r="G387" s="19">
        <f t="shared" si="38"/>
        <v>50000</v>
      </c>
      <c r="H387" s="27" t="s">
        <v>134</v>
      </c>
      <c r="I387" s="27" t="s">
        <v>134</v>
      </c>
      <c r="J387" s="27" t="s">
        <v>134</v>
      </c>
      <c r="K387" s="27" t="s">
        <v>134</v>
      </c>
      <c r="L387" s="27" t="s">
        <v>134</v>
      </c>
    </row>
    <row r="388" spans="1:12" s="1" customFormat="1" ht="67.5" customHeight="1">
      <c r="A388" s="26"/>
      <c r="B388" s="29"/>
      <c r="C388" s="27"/>
      <c r="D388" s="27"/>
      <c r="E388" s="12" t="s">
        <v>60</v>
      </c>
      <c r="F388" s="19">
        <f t="shared" si="38"/>
        <v>50000</v>
      </c>
      <c r="G388" s="19">
        <f t="shared" si="38"/>
        <v>50000</v>
      </c>
      <c r="H388" s="27"/>
      <c r="I388" s="27"/>
      <c r="J388" s="27"/>
      <c r="K388" s="27"/>
      <c r="L388" s="27"/>
    </row>
    <row r="389" spans="1:12" s="1" customFormat="1" ht="49.5" customHeight="1">
      <c r="A389" s="26"/>
      <c r="B389" s="29"/>
      <c r="C389" s="27"/>
      <c r="D389" s="27"/>
      <c r="E389" s="12" t="s">
        <v>57</v>
      </c>
      <c r="F389" s="19">
        <f t="shared" si="38"/>
        <v>0</v>
      </c>
      <c r="G389" s="19">
        <f t="shared" si="38"/>
        <v>0</v>
      </c>
      <c r="H389" s="27"/>
      <c r="I389" s="27"/>
      <c r="J389" s="27"/>
      <c r="K389" s="27"/>
      <c r="L389" s="27"/>
    </row>
    <row r="390" spans="1:12" s="1" customFormat="1" ht="21" customHeight="1">
      <c r="A390" s="26" t="s">
        <v>82</v>
      </c>
      <c r="B390" s="28" t="s">
        <v>326</v>
      </c>
      <c r="C390" s="27">
        <v>506</v>
      </c>
      <c r="D390" s="27" t="s">
        <v>482</v>
      </c>
      <c r="E390" s="12" t="s">
        <v>59</v>
      </c>
      <c r="F390" s="19">
        <f>SUM(F391:F392)</f>
        <v>20000</v>
      </c>
      <c r="G390" s="19">
        <f>SUM(G391:G392)</f>
        <v>20000</v>
      </c>
      <c r="H390" s="27" t="s">
        <v>327</v>
      </c>
      <c r="I390" s="27" t="s">
        <v>124</v>
      </c>
      <c r="J390" s="27" t="s">
        <v>174</v>
      </c>
      <c r="K390" s="27">
        <v>3839</v>
      </c>
      <c r="L390" s="27">
        <v>3839</v>
      </c>
    </row>
    <row r="391" spans="1:12" s="1" customFormat="1" ht="66.75" customHeight="1">
      <c r="A391" s="26"/>
      <c r="B391" s="28"/>
      <c r="C391" s="27"/>
      <c r="D391" s="27"/>
      <c r="E391" s="12" t="s">
        <v>60</v>
      </c>
      <c r="F391" s="19">
        <v>20000</v>
      </c>
      <c r="G391" s="19">
        <v>20000</v>
      </c>
      <c r="H391" s="27"/>
      <c r="I391" s="27"/>
      <c r="J391" s="27"/>
      <c r="K391" s="27"/>
      <c r="L391" s="27"/>
    </row>
    <row r="392" spans="1:12" s="1" customFormat="1" ht="49.5" customHeight="1">
      <c r="A392" s="26"/>
      <c r="B392" s="28"/>
      <c r="C392" s="27"/>
      <c r="D392" s="27"/>
      <c r="E392" s="12" t="s">
        <v>57</v>
      </c>
      <c r="F392" s="19">
        <v>0</v>
      </c>
      <c r="G392" s="19">
        <v>0</v>
      </c>
      <c r="H392" s="27"/>
      <c r="I392" s="27"/>
      <c r="J392" s="27"/>
      <c r="K392" s="27"/>
      <c r="L392" s="27"/>
    </row>
    <row r="393" spans="1:12" s="1" customFormat="1" ht="20.25" customHeight="1">
      <c r="A393" s="26" t="s">
        <v>150</v>
      </c>
      <c r="B393" s="28" t="s">
        <v>328</v>
      </c>
      <c r="C393" s="27">
        <v>506</v>
      </c>
      <c r="D393" s="27" t="s">
        <v>483</v>
      </c>
      <c r="E393" s="12" t="s">
        <v>59</v>
      </c>
      <c r="F393" s="19">
        <f>SUM(F394:F395)</f>
        <v>30000</v>
      </c>
      <c r="G393" s="19">
        <f>SUM(G394:G395)</f>
        <v>30000</v>
      </c>
      <c r="H393" s="27" t="s">
        <v>329</v>
      </c>
      <c r="I393" s="27" t="s">
        <v>124</v>
      </c>
      <c r="J393" s="27" t="s">
        <v>174</v>
      </c>
      <c r="K393" s="27">
        <v>2300</v>
      </c>
      <c r="L393" s="27">
        <v>2300</v>
      </c>
    </row>
    <row r="394" spans="1:12" s="1" customFormat="1" ht="67.5" customHeight="1">
      <c r="A394" s="26"/>
      <c r="B394" s="28"/>
      <c r="C394" s="27"/>
      <c r="D394" s="27"/>
      <c r="E394" s="12" t="s">
        <v>60</v>
      </c>
      <c r="F394" s="19">
        <v>30000</v>
      </c>
      <c r="G394" s="19">
        <v>30000</v>
      </c>
      <c r="H394" s="27"/>
      <c r="I394" s="27"/>
      <c r="J394" s="27"/>
      <c r="K394" s="27"/>
      <c r="L394" s="27"/>
    </row>
    <row r="395" spans="1:12" s="1" customFormat="1" ht="49.5" customHeight="1">
      <c r="A395" s="26"/>
      <c r="B395" s="28"/>
      <c r="C395" s="27"/>
      <c r="D395" s="27"/>
      <c r="E395" s="12" t="s">
        <v>57</v>
      </c>
      <c r="F395" s="19">
        <v>0</v>
      </c>
      <c r="G395" s="19">
        <v>0</v>
      </c>
      <c r="H395" s="27"/>
      <c r="I395" s="27"/>
      <c r="J395" s="27"/>
      <c r="K395" s="27"/>
      <c r="L395" s="27"/>
    </row>
    <row r="396" spans="1:12" s="1" customFormat="1" ht="35.25" customHeight="1">
      <c r="A396" s="54" t="s">
        <v>27</v>
      </c>
      <c r="B396" s="54"/>
      <c r="C396" s="52" t="s">
        <v>134</v>
      </c>
      <c r="D396" s="52" t="s">
        <v>134</v>
      </c>
      <c r="E396" s="10" t="s">
        <v>59</v>
      </c>
      <c r="F396" s="18">
        <f t="shared" ref="F396:G398" si="39">F330+F348+F360+F384</f>
        <v>12142253.84</v>
      </c>
      <c r="G396" s="18">
        <f t="shared" si="39"/>
        <v>12079853.84</v>
      </c>
      <c r="H396" s="35" t="s">
        <v>58</v>
      </c>
      <c r="I396" s="35" t="s">
        <v>58</v>
      </c>
      <c r="J396" s="35" t="s">
        <v>134</v>
      </c>
      <c r="K396" s="35" t="s">
        <v>134</v>
      </c>
      <c r="L396" s="35" t="s">
        <v>134</v>
      </c>
    </row>
    <row r="397" spans="1:12" s="1" customFormat="1" ht="66.75" customHeight="1">
      <c r="A397" s="54"/>
      <c r="B397" s="54"/>
      <c r="C397" s="52"/>
      <c r="D397" s="52"/>
      <c r="E397" s="10" t="s">
        <v>60</v>
      </c>
      <c r="F397" s="18">
        <f t="shared" si="39"/>
        <v>11653148.449999999</v>
      </c>
      <c r="G397" s="18">
        <f t="shared" si="39"/>
        <v>11590748.449999999</v>
      </c>
      <c r="H397" s="35"/>
      <c r="I397" s="35"/>
      <c r="J397" s="35"/>
      <c r="K397" s="35"/>
      <c r="L397" s="35"/>
    </row>
    <row r="398" spans="1:12" s="1" customFormat="1" ht="60" customHeight="1">
      <c r="A398" s="54"/>
      <c r="B398" s="54"/>
      <c r="C398" s="52"/>
      <c r="D398" s="52"/>
      <c r="E398" s="10" t="s">
        <v>57</v>
      </c>
      <c r="F398" s="18">
        <f t="shared" si="39"/>
        <v>489105.39</v>
      </c>
      <c r="G398" s="18">
        <f t="shared" si="39"/>
        <v>489105.39</v>
      </c>
      <c r="H398" s="35"/>
      <c r="I398" s="35"/>
      <c r="J398" s="35"/>
      <c r="K398" s="35"/>
      <c r="L398" s="35"/>
    </row>
    <row r="399" spans="1:12" s="1" customFormat="1" ht="37.5" customHeight="1">
      <c r="A399" s="67" t="s">
        <v>28</v>
      </c>
      <c r="B399" s="68"/>
      <c r="C399" s="68"/>
      <c r="D399" s="68"/>
      <c r="E399" s="68"/>
      <c r="F399" s="68"/>
      <c r="G399" s="68"/>
      <c r="H399" s="68"/>
      <c r="I399" s="68"/>
      <c r="J399" s="68"/>
      <c r="K399" s="68"/>
      <c r="L399" s="69"/>
    </row>
    <row r="400" spans="1:12" s="1" customFormat="1" ht="37.5" customHeight="1">
      <c r="A400" s="67" t="s">
        <v>29</v>
      </c>
      <c r="B400" s="68"/>
      <c r="C400" s="68"/>
      <c r="D400" s="68"/>
      <c r="E400" s="68"/>
      <c r="F400" s="68"/>
      <c r="G400" s="68"/>
      <c r="H400" s="68"/>
      <c r="I400" s="68"/>
      <c r="J400" s="68"/>
      <c r="K400" s="68"/>
      <c r="L400" s="69"/>
    </row>
    <row r="401" spans="1:12" s="1" customFormat="1" ht="21.75" customHeight="1">
      <c r="A401" s="27" t="s">
        <v>104</v>
      </c>
      <c r="B401" s="37" t="s">
        <v>30</v>
      </c>
      <c r="C401" s="38"/>
      <c r="D401" s="39"/>
      <c r="E401" s="12" t="s">
        <v>59</v>
      </c>
      <c r="F401" s="19">
        <f t="shared" ref="F401:G404" si="40">F405</f>
        <v>2000</v>
      </c>
      <c r="G401" s="19">
        <f t="shared" si="40"/>
        <v>2000</v>
      </c>
      <c r="H401" s="26" t="s">
        <v>58</v>
      </c>
      <c r="I401" s="26" t="s">
        <v>58</v>
      </c>
      <c r="J401" s="26" t="s">
        <v>134</v>
      </c>
      <c r="K401" s="26" t="s">
        <v>134</v>
      </c>
      <c r="L401" s="26" t="s">
        <v>134</v>
      </c>
    </row>
    <row r="402" spans="1:12" s="1" customFormat="1" ht="70.5" customHeight="1">
      <c r="A402" s="27"/>
      <c r="B402" s="40"/>
      <c r="C402" s="41"/>
      <c r="D402" s="42"/>
      <c r="E402" s="12" t="s">
        <v>60</v>
      </c>
      <c r="F402" s="19">
        <f t="shared" si="40"/>
        <v>2000</v>
      </c>
      <c r="G402" s="19">
        <f t="shared" si="40"/>
        <v>2000</v>
      </c>
      <c r="H402" s="26"/>
      <c r="I402" s="26"/>
      <c r="J402" s="26"/>
      <c r="K402" s="26"/>
      <c r="L402" s="26"/>
    </row>
    <row r="403" spans="1:12" s="1" customFormat="1" ht="53.25" customHeight="1">
      <c r="A403" s="27"/>
      <c r="B403" s="40"/>
      <c r="C403" s="41"/>
      <c r="D403" s="42"/>
      <c r="E403" s="12" t="s">
        <v>57</v>
      </c>
      <c r="F403" s="19">
        <f t="shared" si="40"/>
        <v>0</v>
      </c>
      <c r="G403" s="19">
        <f t="shared" si="40"/>
        <v>0</v>
      </c>
      <c r="H403" s="26"/>
      <c r="I403" s="26"/>
      <c r="J403" s="26"/>
      <c r="K403" s="26"/>
      <c r="L403" s="26"/>
    </row>
    <row r="404" spans="1:12" s="1" customFormat="1" ht="53.25" customHeight="1">
      <c r="A404" s="27"/>
      <c r="B404" s="43"/>
      <c r="C404" s="44"/>
      <c r="D404" s="45"/>
      <c r="E404" s="12" t="s">
        <v>45</v>
      </c>
      <c r="F404" s="19">
        <f t="shared" si="40"/>
        <v>0</v>
      </c>
      <c r="G404" s="19">
        <f t="shared" si="40"/>
        <v>0</v>
      </c>
      <c r="H404" s="26"/>
      <c r="I404" s="26"/>
      <c r="J404" s="26"/>
      <c r="K404" s="26"/>
      <c r="L404" s="26"/>
    </row>
    <row r="405" spans="1:12" s="1" customFormat="1" ht="16.5" customHeight="1">
      <c r="A405" s="27" t="s">
        <v>75</v>
      </c>
      <c r="B405" s="25" t="s">
        <v>31</v>
      </c>
      <c r="C405" s="26" t="s">
        <v>134</v>
      </c>
      <c r="D405" s="26" t="s">
        <v>484</v>
      </c>
      <c r="E405" s="12" t="s">
        <v>59</v>
      </c>
      <c r="F405" s="19">
        <f t="shared" ref="F405:G408" si="41">F409+F413</f>
        <v>2000</v>
      </c>
      <c r="G405" s="19">
        <f t="shared" si="41"/>
        <v>2000</v>
      </c>
      <c r="H405" s="26" t="s">
        <v>58</v>
      </c>
      <c r="I405" s="26" t="s">
        <v>58</v>
      </c>
      <c r="J405" s="26" t="s">
        <v>134</v>
      </c>
      <c r="K405" s="26" t="s">
        <v>134</v>
      </c>
      <c r="L405" s="26" t="s">
        <v>134</v>
      </c>
    </row>
    <row r="406" spans="1:12" s="1" customFormat="1" ht="66.75" customHeight="1">
      <c r="A406" s="27"/>
      <c r="B406" s="25"/>
      <c r="C406" s="26"/>
      <c r="D406" s="26"/>
      <c r="E406" s="12" t="s">
        <v>60</v>
      </c>
      <c r="F406" s="19">
        <f t="shared" si="41"/>
        <v>2000</v>
      </c>
      <c r="G406" s="19">
        <f t="shared" si="41"/>
        <v>2000</v>
      </c>
      <c r="H406" s="26"/>
      <c r="I406" s="26"/>
      <c r="J406" s="26"/>
      <c r="K406" s="26"/>
      <c r="L406" s="26"/>
    </row>
    <row r="407" spans="1:12" s="1" customFormat="1" ht="57" customHeight="1">
      <c r="A407" s="27"/>
      <c r="B407" s="25"/>
      <c r="C407" s="26"/>
      <c r="D407" s="26"/>
      <c r="E407" s="12" t="s">
        <v>57</v>
      </c>
      <c r="F407" s="19">
        <f t="shared" si="41"/>
        <v>0</v>
      </c>
      <c r="G407" s="19">
        <f t="shared" si="41"/>
        <v>0</v>
      </c>
      <c r="H407" s="26"/>
      <c r="I407" s="26"/>
      <c r="J407" s="26"/>
      <c r="K407" s="26"/>
      <c r="L407" s="26"/>
    </row>
    <row r="408" spans="1:12" s="1" customFormat="1" ht="57" customHeight="1">
      <c r="A408" s="27"/>
      <c r="B408" s="25"/>
      <c r="C408" s="26"/>
      <c r="D408" s="26"/>
      <c r="E408" s="12" t="s">
        <v>45</v>
      </c>
      <c r="F408" s="19">
        <f t="shared" si="41"/>
        <v>0</v>
      </c>
      <c r="G408" s="19">
        <f t="shared" si="41"/>
        <v>0</v>
      </c>
      <c r="H408" s="26"/>
      <c r="I408" s="26"/>
      <c r="J408" s="26"/>
      <c r="K408" s="26"/>
      <c r="L408" s="26"/>
    </row>
    <row r="409" spans="1:12" s="1" customFormat="1" ht="20.25" customHeight="1">
      <c r="A409" s="26" t="s">
        <v>76</v>
      </c>
      <c r="B409" s="28" t="s">
        <v>94</v>
      </c>
      <c r="C409" s="26" t="s">
        <v>134</v>
      </c>
      <c r="D409" s="26" t="s">
        <v>134</v>
      </c>
      <c r="E409" s="12" t="s">
        <v>59</v>
      </c>
      <c r="F409" s="19">
        <f>SUM(F410:F412)</f>
        <v>0</v>
      </c>
      <c r="G409" s="19">
        <f>SUM(G410:G412)</f>
        <v>0</v>
      </c>
      <c r="H409" s="28" t="s">
        <v>32</v>
      </c>
      <c r="I409" s="27" t="s">
        <v>126</v>
      </c>
      <c r="J409" s="27" t="s">
        <v>174</v>
      </c>
      <c r="K409" s="27">
        <v>18.899999999999999</v>
      </c>
      <c r="L409" s="27">
        <v>18.899999999999999</v>
      </c>
    </row>
    <row r="410" spans="1:12" s="1" customFormat="1" ht="66" customHeight="1">
      <c r="A410" s="26"/>
      <c r="B410" s="28"/>
      <c r="C410" s="26"/>
      <c r="D410" s="26"/>
      <c r="E410" s="12" t="s">
        <v>60</v>
      </c>
      <c r="F410" s="19">
        <v>0</v>
      </c>
      <c r="G410" s="19">
        <v>0</v>
      </c>
      <c r="H410" s="28"/>
      <c r="I410" s="27"/>
      <c r="J410" s="27"/>
      <c r="K410" s="27"/>
      <c r="L410" s="27"/>
    </row>
    <row r="411" spans="1:12" s="1" customFormat="1" ht="55.5" customHeight="1">
      <c r="A411" s="26"/>
      <c r="B411" s="28"/>
      <c r="C411" s="26"/>
      <c r="D411" s="26"/>
      <c r="E411" s="12" t="s">
        <v>57</v>
      </c>
      <c r="F411" s="19">
        <v>0</v>
      </c>
      <c r="G411" s="19">
        <v>0</v>
      </c>
      <c r="H411" s="28"/>
      <c r="I411" s="27"/>
      <c r="J411" s="27"/>
      <c r="K411" s="27"/>
      <c r="L411" s="27"/>
    </row>
    <row r="412" spans="1:12" s="1" customFormat="1" ht="53.25" customHeight="1">
      <c r="A412" s="26"/>
      <c r="B412" s="28"/>
      <c r="C412" s="26"/>
      <c r="D412" s="26"/>
      <c r="E412" s="12" t="s">
        <v>45</v>
      </c>
      <c r="F412" s="19">
        <v>0</v>
      </c>
      <c r="G412" s="19">
        <v>0</v>
      </c>
      <c r="H412" s="28"/>
      <c r="I412" s="27"/>
      <c r="J412" s="27"/>
      <c r="K412" s="27"/>
      <c r="L412" s="27"/>
    </row>
    <row r="413" spans="1:12" s="1" customFormat="1" ht="19.5" customHeight="1">
      <c r="A413" s="26" t="s">
        <v>33</v>
      </c>
      <c r="B413" s="28" t="s">
        <v>88</v>
      </c>
      <c r="C413" s="26">
        <v>506</v>
      </c>
      <c r="D413" s="26" t="s">
        <v>485</v>
      </c>
      <c r="E413" s="12" t="s">
        <v>59</v>
      </c>
      <c r="F413" s="19">
        <f>SUM(F414:F416)</f>
        <v>2000</v>
      </c>
      <c r="G413" s="19">
        <f>SUM(G414:G416)</f>
        <v>2000</v>
      </c>
      <c r="H413" s="53" t="s">
        <v>120</v>
      </c>
      <c r="I413" s="27" t="s">
        <v>124</v>
      </c>
      <c r="J413" s="27" t="s">
        <v>174</v>
      </c>
      <c r="K413" s="27">
        <v>54</v>
      </c>
      <c r="L413" s="27">
        <v>54</v>
      </c>
    </row>
    <row r="414" spans="1:12" s="1" customFormat="1" ht="73.5" customHeight="1">
      <c r="A414" s="26"/>
      <c r="B414" s="28"/>
      <c r="C414" s="26"/>
      <c r="D414" s="26"/>
      <c r="E414" s="12" t="s">
        <v>60</v>
      </c>
      <c r="F414" s="19">
        <v>2000</v>
      </c>
      <c r="G414" s="19">
        <v>2000</v>
      </c>
      <c r="H414" s="53"/>
      <c r="I414" s="27"/>
      <c r="J414" s="27"/>
      <c r="K414" s="27"/>
      <c r="L414" s="27"/>
    </row>
    <row r="415" spans="1:12" s="1" customFormat="1" ht="48" customHeight="1">
      <c r="A415" s="26"/>
      <c r="B415" s="28"/>
      <c r="C415" s="26"/>
      <c r="D415" s="26"/>
      <c r="E415" s="12" t="s">
        <v>57</v>
      </c>
      <c r="F415" s="19">
        <v>0</v>
      </c>
      <c r="G415" s="19">
        <v>0</v>
      </c>
      <c r="H415" s="53"/>
      <c r="I415" s="27"/>
      <c r="J415" s="27"/>
      <c r="K415" s="27"/>
      <c r="L415" s="27"/>
    </row>
    <row r="416" spans="1:12" s="1" customFormat="1" ht="52.5" customHeight="1">
      <c r="A416" s="26"/>
      <c r="B416" s="28"/>
      <c r="C416" s="26"/>
      <c r="D416" s="26"/>
      <c r="E416" s="12" t="s">
        <v>45</v>
      </c>
      <c r="F416" s="19">
        <v>0</v>
      </c>
      <c r="G416" s="19">
        <v>0</v>
      </c>
      <c r="H416" s="53"/>
      <c r="I416" s="27"/>
      <c r="J416" s="27"/>
      <c r="K416" s="27"/>
      <c r="L416" s="27"/>
    </row>
    <row r="417" spans="1:12" s="1" customFormat="1" ht="19.5" customHeight="1">
      <c r="A417" s="26" t="s">
        <v>106</v>
      </c>
      <c r="B417" s="37" t="s">
        <v>34</v>
      </c>
      <c r="C417" s="38"/>
      <c r="D417" s="39"/>
      <c r="E417" s="12" t="s">
        <v>59</v>
      </c>
      <c r="F417" s="19">
        <f t="shared" ref="F417:G419" si="42">F420</f>
        <v>5000</v>
      </c>
      <c r="G417" s="19">
        <f t="shared" si="42"/>
        <v>5000</v>
      </c>
      <c r="H417" s="26" t="s">
        <v>58</v>
      </c>
      <c r="I417" s="26" t="s">
        <v>58</v>
      </c>
      <c r="J417" s="26" t="s">
        <v>134</v>
      </c>
      <c r="K417" s="26" t="s">
        <v>134</v>
      </c>
      <c r="L417" s="26" t="s">
        <v>134</v>
      </c>
    </row>
    <row r="418" spans="1:12" s="1" customFormat="1" ht="66.75" customHeight="1">
      <c r="A418" s="26"/>
      <c r="B418" s="40"/>
      <c r="C418" s="41"/>
      <c r="D418" s="42"/>
      <c r="E418" s="12" t="s">
        <v>60</v>
      </c>
      <c r="F418" s="19">
        <f t="shared" si="42"/>
        <v>5000</v>
      </c>
      <c r="G418" s="19">
        <f t="shared" si="42"/>
        <v>5000</v>
      </c>
      <c r="H418" s="26"/>
      <c r="I418" s="26"/>
      <c r="J418" s="26"/>
      <c r="K418" s="26"/>
      <c r="L418" s="26"/>
    </row>
    <row r="419" spans="1:12" s="1" customFormat="1" ht="51" customHeight="1">
      <c r="A419" s="26"/>
      <c r="B419" s="43"/>
      <c r="C419" s="44"/>
      <c r="D419" s="45"/>
      <c r="E419" s="12" t="s">
        <v>57</v>
      </c>
      <c r="F419" s="19">
        <f t="shared" si="42"/>
        <v>0</v>
      </c>
      <c r="G419" s="19">
        <f t="shared" si="42"/>
        <v>0</v>
      </c>
      <c r="H419" s="26"/>
      <c r="I419" s="26"/>
      <c r="J419" s="26"/>
      <c r="K419" s="26"/>
      <c r="L419" s="26"/>
    </row>
    <row r="420" spans="1:12" s="1" customFormat="1" ht="19.5" customHeight="1">
      <c r="A420" s="26" t="s">
        <v>77</v>
      </c>
      <c r="B420" s="25" t="s">
        <v>35</v>
      </c>
      <c r="C420" s="26" t="s">
        <v>134</v>
      </c>
      <c r="D420" s="26" t="s">
        <v>486</v>
      </c>
      <c r="E420" s="12" t="s">
        <v>59</v>
      </c>
      <c r="F420" s="19">
        <f t="shared" ref="F420:G422" si="43">F423+F426+F429+F432+F435+F438+F441</f>
        <v>5000</v>
      </c>
      <c r="G420" s="19">
        <f t="shared" si="43"/>
        <v>5000</v>
      </c>
      <c r="H420" s="26" t="s">
        <v>58</v>
      </c>
      <c r="I420" s="26" t="s">
        <v>58</v>
      </c>
      <c r="J420" s="26" t="s">
        <v>134</v>
      </c>
      <c r="K420" s="26" t="s">
        <v>134</v>
      </c>
      <c r="L420" s="26" t="s">
        <v>134</v>
      </c>
    </row>
    <row r="421" spans="1:12" s="1" customFormat="1" ht="67.5" customHeight="1">
      <c r="A421" s="26"/>
      <c r="B421" s="28"/>
      <c r="C421" s="26"/>
      <c r="D421" s="26"/>
      <c r="E421" s="12" t="s">
        <v>60</v>
      </c>
      <c r="F421" s="19">
        <f t="shared" si="43"/>
        <v>5000</v>
      </c>
      <c r="G421" s="19">
        <f t="shared" si="43"/>
        <v>5000</v>
      </c>
      <c r="H421" s="26"/>
      <c r="I421" s="26"/>
      <c r="J421" s="26"/>
      <c r="K421" s="26"/>
      <c r="L421" s="26"/>
    </row>
    <row r="422" spans="1:12" s="1" customFormat="1" ht="75.75" customHeight="1">
      <c r="A422" s="26"/>
      <c r="B422" s="28"/>
      <c r="C422" s="26"/>
      <c r="D422" s="26"/>
      <c r="E422" s="12" t="s">
        <v>57</v>
      </c>
      <c r="F422" s="19">
        <f t="shared" si="43"/>
        <v>0</v>
      </c>
      <c r="G422" s="19">
        <f t="shared" si="43"/>
        <v>0</v>
      </c>
      <c r="H422" s="26"/>
      <c r="I422" s="26"/>
      <c r="J422" s="26"/>
      <c r="K422" s="26"/>
      <c r="L422" s="26"/>
    </row>
    <row r="423" spans="1:12" s="1" customFormat="1" ht="21.75" customHeight="1">
      <c r="A423" s="26" t="s">
        <v>78</v>
      </c>
      <c r="B423" s="28" t="s">
        <v>89</v>
      </c>
      <c r="C423" s="26" t="s">
        <v>134</v>
      </c>
      <c r="D423" s="26" t="s">
        <v>134</v>
      </c>
      <c r="E423" s="12" t="s">
        <v>59</v>
      </c>
      <c r="F423" s="19">
        <f>SUM(F424:F425)</f>
        <v>0</v>
      </c>
      <c r="G423" s="19">
        <f>SUM(G424:G425)</f>
        <v>0</v>
      </c>
      <c r="H423" s="27" t="s">
        <v>218</v>
      </c>
      <c r="I423" s="27" t="s">
        <v>119</v>
      </c>
      <c r="J423" s="27" t="s">
        <v>174</v>
      </c>
      <c r="K423" s="27">
        <v>1</v>
      </c>
      <c r="L423" s="27">
        <v>1</v>
      </c>
    </row>
    <row r="424" spans="1:12" s="1" customFormat="1" ht="66" customHeight="1">
      <c r="A424" s="26"/>
      <c r="B424" s="28"/>
      <c r="C424" s="26"/>
      <c r="D424" s="26"/>
      <c r="E424" s="12" t="s">
        <v>60</v>
      </c>
      <c r="F424" s="19">
        <v>0</v>
      </c>
      <c r="G424" s="19">
        <v>0</v>
      </c>
      <c r="H424" s="27"/>
      <c r="I424" s="27"/>
      <c r="J424" s="27"/>
      <c r="K424" s="27"/>
      <c r="L424" s="27"/>
    </row>
    <row r="425" spans="1:12" s="1" customFormat="1" ht="54.75" customHeight="1">
      <c r="A425" s="26"/>
      <c r="B425" s="28"/>
      <c r="C425" s="26"/>
      <c r="D425" s="26"/>
      <c r="E425" s="12" t="s">
        <v>57</v>
      </c>
      <c r="F425" s="19">
        <v>0</v>
      </c>
      <c r="G425" s="19">
        <v>0</v>
      </c>
      <c r="H425" s="27"/>
      <c r="I425" s="27"/>
      <c r="J425" s="27"/>
      <c r="K425" s="27"/>
      <c r="L425" s="27"/>
    </row>
    <row r="426" spans="1:12" s="1" customFormat="1" ht="21.75" customHeight="1">
      <c r="A426" s="26" t="s">
        <v>36</v>
      </c>
      <c r="B426" s="28" t="s">
        <v>219</v>
      </c>
      <c r="C426" s="26" t="s">
        <v>134</v>
      </c>
      <c r="D426" s="26" t="s">
        <v>134</v>
      </c>
      <c r="E426" s="12" t="s">
        <v>59</v>
      </c>
      <c r="F426" s="19">
        <f>SUM(F427:F428)</f>
        <v>0</v>
      </c>
      <c r="G426" s="19">
        <f>SUM(G427:G428)</f>
        <v>0</v>
      </c>
      <c r="H426" s="27" t="s">
        <v>220</v>
      </c>
      <c r="I426" s="27" t="s">
        <v>124</v>
      </c>
      <c r="J426" s="56" t="s">
        <v>174</v>
      </c>
      <c r="K426" s="56">
        <v>5</v>
      </c>
      <c r="L426" s="56">
        <v>5</v>
      </c>
    </row>
    <row r="427" spans="1:12" s="1" customFormat="1" ht="68.25" customHeight="1">
      <c r="A427" s="26"/>
      <c r="B427" s="28"/>
      <c r="C427" s="26"/>
      <c r="D427" s="26"/>
      <c r="E427" s="12" t="s">
        <v>60</v>
      </c>
      <c r="F427" s="19">
        <v>0</v>
      </c>
      <c r="G427" s="19">
        <v>0</v>
      </c>
      <c r="H427" s="27"/>
      <c r="I427" s="27"/>
      <c r="J427" s="56"/>
      <c r="K427" s="56"/>
      <c r="L427" s="56"/>
    </row>
    <row r="428" spans="1:12" s="1" customFormat="1" ht="58.5" customHeight="1">
      <c r="A428" s="26"/>
      <c r="B428" s="28"/>
      <c r="C428" s="26"/>
      <c r="D428" s="26"/>
      <c r="E428" s="12" t="s">
        <v>57</v>
      </c>
      <c r="F428" s="19">
        <v>0</v>
      </c>
      <c r="G428" s="19">
        <v>0</v>
      </c>
      <c r="H428" s="27"/>
      <c r="I428" s="27"/>
      <c r="J428" s="56"/>
      <c r="K428" s="56"/>
      <c r="L428" s="56"/>
    </row>
    <row r="429" spans="1:12" s="1" customFormat="1" ht="20.25" customHeight="1">
      <c r="A429" s="26" t="s">
        <v>37</v>
      </c>
      <c r="B429" s="28" t="s">
        <v>221</v>
      </c>
      <c r="C429" s="26" t="s">
        <v>134</v>
      </c>
      <c r="D429" s="26" t="s">
        <v>134</v>
      </c>
      <c r="E429" s="12" t="s">
        <v>59</v>
      </c>
      <c r="F429" s="19">
        <f>SUM(F430:F431)</f>
        <v>0</v>
      </c>
      <c r="G429" s="19">
        <f>SUM(G430:G431)</f>
        <v>0</v>
      </c>
      <c r="H429" s="27" t="s">
        <v>222</v>
      </c>
      <c r="I429" s="27" t="s">
        <v>119</v>
      </c>
      <c r="J429" s="56" t="s">
        <v>174</v>
      </c>
      <c r="K429" s="56">
        <v>42</v>
      </c>
      <c r="L429" s="56">
        <v>42</v>
      </c>
    </row>
    <row r="430" spans="1:12" s="1" customFormat="1" ht="69.75" customHeight="1">
      <c r="A430" s="26"/>
      <c r="B430" s="28"/>
      <c r="C430" s="26"/>
      <c r="D430" s="26"/>
      <c r="E430" s="12" t="s">
        <v>60</v>
      </c>
      <c r="F430" s="19">
        <v>0</v>
      </c>
      <c r="G430" s="19">
        <v>0</v>
      </c>
      <c r="H430" s="27"/>
      <c r="I430" s="27"/>
      <c r="J430" s="56"/>
      <c r="K430" s="56"/>
      <c r="L430" s="56"/>
    </row>
    <row r="431" spans="1:12" s="1" customFormat="1" ht="51.75" customHeight="1">
      <c r="A431" s="26"/>
      <c r="B431" s="28"/>
      <c r="C431" s="26"/>
      <c r="D431" s="26"/>
      <c r="E431" s="12" t="s">
        <v>57</v>
      </c>
      <c r="F431" s="19">
        <v>0</v>
      </c>
      <c r="G431" s="19">
        <v>0</v>
      </c>
      <c r="H431" s="27"/>
      <c r="I431" s="27"/>
      <c r="J431" s="56"/>
      <c r="K431" s="56"/>
      <c r="L431" s="56"/>
    </row>
    <row r="432" spans="1:12" s="1" customFormat="1" ht="21" customHeight="1">
      <c r="A432" s="26" t="s">
        <v>38</v>
      </c>
      <c r="B432" s="28" t="s">
        <v>90</v>
      </c>
      <c r="C432" s="26" t="s">
        <v>134</v>
      </c>
      <c r="D432" s="26" t="s">
        <v>134</v>
      </c>
      <c r="E432" s="12" t="s">
        <v>59</v>
      </c>
      <c r="F432" s="19">
        <f>SUM(F433:F434)</f>
        <v>0</v>
      </c>
      <c r="G432" s="19">
        <f>SUM(G433:G434)</f>
        <v>0</v>
      </c>
      <c r="H432" s="27" t="s">
        <v>223</v>
      </c>
      <c r="I432" s="27" t="s">
        <v>119</v>
      </c>
      <c r="J432" s="56" t="s">
        <v>174</v>
      </c>
      <c r="K432" s="56">
        <v>28</v>
      </c>
      <c r="L432" s="56">
        <v>28</v>
      </c>
    </row>
    <row r="433" spans="1:12" s="1" customFormat="1" ht="68.25" customHeight="1">
      <c r="A433" s="26"/>
      <c r="B433" s="28"/>
      <c r="C433" s="26"/>
      <c r="D433" s="26"/>
      <c r="E433" s="12" t="s">
        <v>60</v>
      </c>
      <c r="F433" s="19">
        <v>0</v>
      </c>
      <c r="G433" s="19">
        <v>0</v>
      </c>
      <c r="H433" s="27"/>
      <c r="I433" s="27"/>
      <c r="J433" s="56"/>
      <c r="K433" s="56"/>
      <c r="L433" s="56"/>
    </row>
    <row r="434" spans="1:12" s="1" customFormat="1" ht="53.25" customHeight="1">
      <c r="A434" s="26"/>
      <c r="B434" s="28"/>
      <c r="C434" s="26"/>
      <c r="D434" s="26"/>
      <c r="E434" s="12" t="s">
        <v>57</v>
      </c>
      <c r="F434" s="19">
        <v>0</v>
      </c>
      <c r="G434" s="19">
        <v>0</v>
      </c>
      <c r="H434" s="27"/>
      <c r="I434" s="27"/>
      <c r="J434" s="56"/>
      <c r="K434" s="56"/>
      <c r="L434" s="56"/>
    </row>
    <row r="435" spans="1:12" s="1" customFormat="1" ht="19.5" customHeight="1">
      <c r="A435" s="26" t="s">
        <v>39</v>
      </c>
      <c r="B435" s="28" t="s">
        <v>93</v>
      </c>
      <c r="C435" s="26">
        <v>506</v>
      </c>
      <c r="D435" s="26" t="s">
        <v>487</v>
      </c>
      <c r="E435" s="12" t="s">
        <v>59</v>
      </c>
      <c r="F435" s="19">
        <f>SUM(F436:F437)</f>
        <v>5000</v>
      </c>
      <c r="G435" s="19">
        <f>SUM(G436:G437)</f>
        <v>5000</v>
      </c>
      <c r="H435" s="27" t="s">
        <v>224</v>
      </c>
      <c r="I435" s="27" t="s">
        <v>119</v>
      </c>
      <c r="J435" s="56" t="s">
        <v>174</v>
      </c>
      <c r="K435" s="56">
        <v>1</v>
      </c>
      <c r="L435" s="56">
        <v>1</v>
      </c>
    </row>
    <row r="436" spans="1:12" s="1" customFormat="1" ht="74.25" customHeight="1">
      <c r="A436" s="26"/>
      <c r="B436" s="28"/>
      <c r="C436" s="26"/>
      <c r="D436" s="26"/>
      <c r="E436" s="12" t="s">
        <v>60</v>
      </c>
      <c r="F436" s="19">
        <v>5000</v>
      </c>
      <c r="G436" s="19">
        <v>5000</v>
      </c>
      <c r="H436" s="27"/>
      <c r="I436" s="27"/>
      <c r="J436" s="56"/>
      <c r="K436" s="56"/>
      <c r="L436" s="56"/>
    </row>
    <row r="437" spans="1:12" s="1" customFormat="1" ht="54" customHeight="1">
      <c r="A437" s="26"/>
      <c r="B437" s="28"/>
      <c r="C437" s="26"/>
      <c r="D437" s="26"/>
      <c r="E437" s="12" t="s">
        <v>57</v>
      </c>
      <c r="F437" s="19">
        <v>0</v>
      </c>
      <c r="G437" s="19">
        <v>0</v>
      </c>
      <c r="H437" s="27"/>
      <c r="I437" s="27"/>
      <c r="J437" s="56"/>
      <c r="K437" s="56"/>
      <c r="L437" s="56"/>
    </row>
    <row r="438" spans="1:12" s="1" customFormat="1" ht="21" customHeight="1">
      <c r="A438" s="26" t="s">
        <v>40</v>
      </c>
      <c r="B438" s="28" t="s">
        <v>91</v>
      </c>
      <c r="C438" s="26" t="s">
        <v>134</v>
      </c>
      <c r="D438" s="26" t="s">
        <v>134</v>
      </c>
      <c r="E438" s="12" t="s">
        <v>59</v>
      </c>
      <c r="F438" s="19">
        <f>SUM(F439:F440)</f>
        <v>0</v>
      </c>
      <c r="G438" s="19">
        <f>SUM(G439:G440)</f>
        <v>0</v>
      </c>
      <c r="H438" s="27" t="s">
        <v>225</v>
      </c>
      <c r="I438" s="27" t="s">
        <v>119</v>
      </c>
      <c r="J438" s="27" t="s">
        <v>174</v>
      </c>
      <c r="K438" s="27">
        <v>136</v>
      </c>
      <c r="L438" s="27">
        <v>136</v>
      </c>
    </row>
    <row r="439" spans="1:12" s="1" customFormat="1" ht="70.5" customHeight="1">
      <c r="A439" s="26"/>
      <c r="B439" s="28"/>
      <c r="C439" s="26"/>
      <c r="D439" s="26"/>
      <c r="E439" s="12" t="s">
        <v>60</v>
      </c>
      <c r="F439" s="19">
        <v>0</v>
      </c>
      <c r="G439" s="19">
        <v>0</v>
      </c>
      <c r="H439" s="27"/>
      <c r="I439" s="27"/>
      <c r="J439" s="27"/>
      <c r="K439" s="27"/>
      <c r="L439" s="27"/>
    </row>
    <row r="440" spans="1:12" s="1" customFormat="1" ht="61.5" customHeight="1">
      <c r="A440" s="26"/>
      <c r="B440" s="28"/>
      <c r="C440" s="26"/>
      <c r="D440" s="26"/>
      <c r="E440" s="12" t="s">
        <v>57</v>
      </c>
      <c r="F440" s="19">
        <v>0</v>
      </c>
      <c r="G440" s="19">
        <v>0</v>
      </c>
      <c r="H440" s="27"/>
      <c r="I440" s="27"/>
      <c r="J440" s="27"/>
      <c r="K440" s="27"/>
      <c r="L440" s="27"/>
    </row>
    <row r="441" spans="1:12" s="1" customFormat="1" ht="19.5" customHeight="1">
      <c r="A441" s="26" t="s">
        <v>41</v>
      </c>
      <c r="B441" s="28" t="s">
        <v>92</v>
      </c>
      <c r="C441" s="26" t="s">
        <v>134</v>
      </c>
      <c r="D441" s="26" t="s">
        <v>134</v>
      </c>
      <c r="E441" s="12" t="s">
        <v>59</v>
      </c>
      <c r="F441" s="19">
        <f>SUM(F442:F443)</f>
        <v>0</v>
      </c>
      <c r="G441" s="19">
        <f>SUM(G442:G443)</f>
        <v>0</v>
      </c>
      <c r="H441" s="27" t="s">
        <v>226</v>
      </c>
      <c r="I441" s="27" t="s">
        <v>124</v>
      </c>
      <c r="J441" s="27" t="s">
        <v>174</v>
      </c>
      <c r="K441" s="27">
        <v>0</v>
      </c>
      <c r="L441" s="27">
        <v>0</v>
      </c>
    </row>
    <row r="442" spans="1:12" s="1" customFormat="1" ht="69" customHeight="1">
      <c r="A442" s="26"/>
      <c r="B442" s="28"/>
      <c r="C442" s="26"/>
      <c r="D442" s="26"/>
      <c r="E442" s="12" t="s">
        <v>60</v>
      </c>
      <c r="F442" s="19">
        <v>0</v>
      </c>
      <c r="G442" s="19">
        <v>0</v>
      </c>
      <c r="H442" s="27"/>
      <c r="I442" s="27"/>
      <c r="J442" s="27"/>
      <c r="K442" s="27"/>
      <c r="L442" s="27"/>
    </row>
    <row r="443" spans="1:12" s="1" customFormat="1" ht="51" customHeight="1">
      <c r="A443" s="26"/>
      <c r="B443" s="28"/>
      <c r="C443" s="26"/>
      <c r="D443" s="26"/>
      <c r="E443" s="12" t="s">
        <v>57</v>
      </c>
      <c r="F443" s="19">
        <v>0</v>
      </c>
      <c r="G443" s="19">
        <v>0</v>
      </c>
      <c r="H443" s="27"/>
      <c r="I443" s="27"/>
      <c r="J443" s="27"/>
      <c r="K443" s="27"/>
      <c r="L443" s="27"/>
    </row>
    <row r="444" spans="1:12" s="1" customFormat="1" ht="18.75" customHeight="1">
      <c r="A444" s="26" t="s">
        <v>138</v>
      </c>
      <c r="B444" s="37" t="s">
        <v>42</v>
      </c>
      <c r="C444" s="38"/>
      <c r="D444" s="39"/>
      <c r="E444" s="12" t="s">
        <v>59</v>
      </c>
      <c r="F444" s="19">
        <f t="shared" ref="F444:G447" si="44">F448</f>
        <v>53000</v>
      </c>
      <c r="G444" s="19">
        <f t="shared" si="44"/>
        <v>53000</v>
      </c>
      <c r="H444" s="26" t="s">
        <v>58</v>
      </c>
      <c r="I444" s="26" t="s">
        <v>58</v>
      </c>
      <c r="J444" s="26" t="s">
        <v>134</v>
      </c>
      <c r="K444" s="26" t="s">
        <v>134</v>
      </c>
      <c r="L444" s="26" t="s">
        <v>134</v>
      </c>
    </row>
    <row r="445" spans="1:12" s="1" customFormat="1" ht="66" customHeight="1">
      <c r="A445" s="26"/>
      <c r="B445" s="40"/>
      <c r="C445" s="41"/>
      <c r="D445" s="42"/>
      <c r="E445" s="12" t="s">
        <v>60</v>
      </c>
      <c r="F445" s="19">
        <f t="shared" si="44"/>
        <v>0</v>
      </c>
      <c r="G445" s="19">
        <f t="shared" si="44"/>
        <v>0</v>
      </c>
      <c r="H445" s="26"/>
      <c r="I445" s="26"/>
      <c r="J445" s="26"/>
      <c r="K445" s="26"/>
      <c r="L445" s="26"/>
    </row>
    <row r="446" spans="1:12" s="1" customFormat="1" ht="50.25" customHeight="1">
      <c r="A446" s="26"/>
      <c r="B446" s="40"/>
      <c r="C446" s="41"/>
      <c r="D446" s="42"/>
      <c r="E446" s="12" t="s">
        <v>57</v>
      </c>
      <c r="F446" s="19">
        <f t="shared" si="44"/>
        <v>53000</v>
      </c>
      <c r="G446" s="19">
        <f t="shared" si="44"/>
        <v>53000</v>
      </c>
      <c r="H446" s="26"/>
      <c r="I446" s="26"/>
      <c r="J446" s="26"/>
      <c r="K446" s="26"/>
      <c r="L446" s="26"/>
    </row>
    <row r="447" spans="1:12" s="1" customFormat="1" ht="48.75" customHeight="1">
      <c r="A447" s="26"/>
      <c r="B447" s="43"/>
      <c r="C447" s="44"/>
      <c r="D447" s="45"/>
      <c r="E447" s="12" t="s">
        <v>45</v>
      </c>
      <c r="F447" s="19">
        <f t="shared" si="44"/>
        <v>0</v>
      </c>
      <c r="G447" s="19">
        <f t="shared" si="44"/>
        <v>0</v>
      </c>
      <c r="H447" s="26"/>
      <c r="I447" s="26"/>
      <c r="J447" s="26"/>
      <c r="K447" s="26"/>
      <c r="L447" s="26"/>
    </row>
    <row r="448" spans="1:12" s="1" customFormat="1" ht="19.5" customHeight="1">
      <c r="A448" s="26" t="s">
        <v>79</v>
      </c>
      <c r="B448" s="25" t="s">
        <v>43</v>
      </c>
      <c r="C448" s="26" t="s">
        <v>134</v>
      </c>
      <c r="D448" s="26" t="s">
        <v>488</v>
      </c>
      <c r="E448" s="12" t="s">
        <v>59</v>
      </c>
      <c r="F448" s="19">
        <f t="shared" ref="F448:G450" si="45">F452+F456+F459+F462+F465</f>
        <v>53000</v>
      </c>
      <c r="G448" s="19">
        <f t="shared" si="45"/>
        <v>53000</v>
      </c>
      <c r="H448" s="26" t="s">
        <v>58</v>
      </c>
      <c r="I448" s="26" t="s">
        <v>58</v>
      </c>
      <c r="J448" s="26" t="s">
        <v>134</v>
      </c>
      <c r="K448" s="26" t="s">
        <v>134</v>
      </c>
      <c r="L448" s="26" t="s">
        <v>134</v>
      </c>
    </row>
    <row r="449" spans="1:12" s="1" customFormat="1" ht="64.5" customHeight="1">
      <c r="A449" s="26"/>
      <c r="B449" s="25"/>
      <c r="C449" s="26"/>
      <c r="D449" s="26"/>
      <c r="E449" s="12" t="s">
        <v>60</v>
      </c>
      <c r="F449" s="19">
        <f t="shared" si="45"/>
        <v>0</v>
      </c>
      <c r="G449" s="19">
        <f t="shared" si="45"/>
        <v>0</v>
      </c>
      <c r="H449" s="26"/>
      <c r="I449" s="26"/>
      <c r="J449" s="26"/>
      <c r="K449" s="26"/>
      <c r="L449" s="26"/>
    </row>
    <row r="450" spans="1:12" s="1" customFormat="1" ht="52.5" customHeight="1">
      <c r="A450" s="26"/>
      <c r="B450" s="25"/>
      <c r="C450" s="26"/>
      <c r="D450" s="26"/>
      <c r="E450" s="12" t="s">
        <v>57</v>
      </c>
      <c r="F450" s="19">
        <f t="shared" si="45"/>
        <v>53000</v>
      </c>
      <c r="G450" s="19">
        <f t="shared" si="45"/>
        <v>53000</v>
      </c>
      <c r="H450" s="26"/>
      <c r="I450" s="26"/>
      <c r="J450" s="26"/>
      <c r="K450" s="26"/>
      <c r="L450" s="26"/>
    </row>
    <row r="451" spans="1:12" s="1" customFormat="1" ht="49.5" customHeight="1">
      <c r="A451" s="26"/>
      <c r="B451" s="25"/>
      <c r="C451" s="26"/>
      <c r="D451" s="26"/>
      <c r="E451" s="12" t="s">
        <v>45</v>
      </c>
      <c r="F451" s="19">
        <f>F455</f>
        <v>0</v>
      </c>
      <c r="G451" s="19">
        <f>G455</f>
        <v>0</v>
      </c>
      <c r="H451" s="26"/>
      <c r="I451" s="26"/>
      <c r="J451" s="26"/>
      <c r="K451" s="26"/>
      <c r="L451" s="26"/>
    </row>
    <row r="452" spans="1:12" s="1" customFormat="1" ht="19.5" customHeight="1">
      <c r="A452" s="26" t="s">
        <v>80</v>
      </c>
      <c r="B452" s="28" t="s">
        <v>227</v>
      </c>
      <c r="C452" s="26" t="s">
        <v>134</v>
      </c>
      <c r="D452" s="26" t="s">
        <v>134</v>
      </c>
      <c r="E452" s="12" t="s">
        <v>59</v>
      </c>
      <c r="F452" s="19">
        <f>SUM(F453:F455)</f>
        <v>0</v>
      </c>
      <c r="G452" s="19">
        <f>SUM(G453:G455)</f>
        <v>0</v>
      </c>
      <c r="H452" s="27" t="s">
        <v>228</v>
      </c>
      <c r="I452" s="27" t="s">
        <v>119</v>
      </c>
      <c r="J452" s="36" t="s">
        <v>174</v>
      </c>
      <c r="K452" s="36">
        <v>0</v>
      </c>
      <c r="L452" s="36">
        <v>0</v>
      </c>
    </row>
    <row r="453" spans="1:12" s="1" customFormat="1" ht="66.75" customHeight="1">
      <c r="A453" s="26"/>
      <c r="B453" s="28"/>
      <c r="C453" s="26"/>
      <c r="D453" s="26"/>
      <c r="E453" s="12" t="s">
        <v>60</v>
      </c>
      <c r="F453" s="19">
        <v>0</v>
      </c>
      <c r="G453" s="19">
        <v>0</v>
      </c>
      <c r="H453" s="27"/>
      <c r="I453" s="27"/>
      <c r="J453" s="36"/>
      <c r="K453" s="36"/>
      <c r="L453" s="36"/>
    </row>
    <row r="454" spans="1:12" s="1" customFormat="1" ht="52.5" customHeight="1">
      <c r="A454" s="26"/>
      <c r="B454" s="28"/>
      <c r="C454" s="26"/>
      <c r="D454" s="26"/>
      <c r="E454" s="12" t="s">
        <v>57</v>
      </c>
      <c r="F454" s="19">
        <v>0</v>
      </c>
      <c r="G454" s="19">
        <v>0</v>
      </c>
      <c r="H454" s="27"/>
      <c r="I454" s="27"/>
      <c r="J454" s="36"/>
      <c r="K454" s="36"/>
      <c r="L454" s="36"/>
    </row>
    <row r="455" spans="1:12" s="1" customFormat="1" ht="52.5" customHeight="1">
      <c r="A455" s="26"/>
      <c r="B455" s="28"/>
      <c r="C455" s="26"/>
      <c r="D455" s="26"/>
      <c r="E455" s="12" t="s">
        <v>45</v>
      </c>
      <c r="F455" s="19">
        <v>0</v>
      </c>
      <c r="G455" s="19">
        <v>0</v>
      </c>
      <c r="H455" s="27"/>
      <c r="I455" s="27"/>
      <c r="J455" s="36"/>
      <c r="K455" s="36"/>
      <c r="L455" s="36"/>
    </row>
    <row r="456" spans="1:12" s="1" customFormat="1" ht="19.5" customHeight="1">
      <c r="A456" s="26" t="s">
        <v>44</v>
      </c>
      <c r="B456" s="28" t="s">
        <v>229</v>
      </c>
      <c r="C456" s="26" t="s">
        <v>134</v>
      </c>
      <c r="D456" s="26" t="s">
        <v>134</v>
      </c>
      <c r="E456" s="12" t="s">
        <v>59</v>
      </c>
      <c r="F456" s="19">
        <f>SUM(F457:F458)</f>
        <v>0</v>
      </c>
      <c r="G456" s="19">
        <f>SUM(G457:G458)</f>
        <v>0</v>
      </c>
      <c r="H456" s="27" t="s">
        <v>231</v>
      </c>
      <c r="I456" s="27" t="s">
        <v>124</v>
      </c>
      <c r="J456" s="27" t="s">
        <v>174</v>
      </c>
      <c r="K456" s="27">
        <v>0</v>
      </c>
      <c r="L456" s="27">
        <v>0</v>
      </c>
    </row>
    <row r="457" spans="1:12" s="1" customFormat="1" ht="68.25" customHeight="1">
      <c r="A457" s="26"/>
      <c r="B457" s="28"/>
      <c r="C457" s="26"/>
      <c r="D457" s="26"/>
      <c r="E457" s="12" t="s">
        <v>60</v>
      </c>
      <c r="F457" s="19">
        <v>0</v>
      </c>
      <c r="G457" s="19">
        <v>0</v>
      </c>
      <c r="H457" s="27"/>
      <c r="I457" s="27"/>
      <c r="J457" s="27"/>
      <c r="K457" s="27"/>
      <c r="L457" s="27"/>
    </row>
    <row r="458" spans="1:12" s="1" customFormat="1" ht="49.5" customHeight="1">
      <c r="A458" s="26"/>
      <c r="B458" s="28"/>
      <c r="C458" s="26"/>
      <c r="D458" s="26"/>
      <c r="E458" s="12" t="s">
        <v>57</v>
      </c>
      <c r="F458" s="19">
        <v>0</v>
      </c>
      <c r="G458" s="19">
        <v>0</v>
      </c>
      <c r="H458" s="27"/>
      <c r="I458" s="27"/>
      <c r="J458" s="27"/>
      <c r="K458" s="27"/>
      <c r="L458" s="27"/>
    </row>
    <row r="459" spans="1:12" s="1" customFormat="1" ht="20.25" customHeight="1">
      <c r="A459" s="26" t="s">
        <v>46</v>
      </c>
      <c r="B459" s="28" t="s">
        <v>230</v>
      </c>
      <c r="C459" s="26" t="s">
        <v>134</v>
      </c>
      <c r="D459" s="26" t="s">
        <v>134</v>
      </c>
      <c r="E459" s="20" t="s">
        <v>59</v>
      </c>
      <c r="F459" s="19">
        <f>SUM(F460:F461)</f>
        <v>0</v>
      </c>
      <c r="G459" s="19">
        <f>SUM(G460:G461)</f>
        <v>0</v>
      </c>
      <c r="H459" s="27"/>
      <c r="I459" s="27"/>
      <c r="J459" s="27"/>
      <c r="K459" s="27"/>
      <c r="L459" s="27"/>
    </row>
    <row r="460" spans="1:12" s="1" customFormat="1" ht="69.75" customHeight="1">
      <c r="A460" s="26"/>
      <c r="B460" s="28"/>
      <c r="C460" s="26"/>
      <c r="D460" s="26"/>
      <c r="E460" s="12" t="s">
        <v>60</v>
      </c>
      <c r="F460" s="19">
        <v>0</v>
      </c>
      <c r="G460" s="19">
        <v>0</v>
      </c>
      <c r="H460" s="27"/>
      <c r="I460" s="27"/>
      <c r="J460" s="27"/>
      <c r="K460" s="27"/>
      <c r="L460" s="27"/>
    </row>
    <row r="461" spans="1:12" s="1" customFormat="1" ht="52.5" customHeight="1">
      <c r="A461" s="26"/>
      <c r="B461" s="28"/>
      <c r="C461" s="26"/>
      <c r="D461" s="26"/>
      <c r="E461" s="12" t="s">
        <v>57</v>
      </c>
      <c r="F461" s="19">
        <v>0</v>
      </c>
      <c r="G461" s="19">
        <v>0</v>
      </c>
      <c r="H461" s="27"/>
      <c r="I461" s="27"/>
      <c r="J461" s="27"/>
      <c r="K461" s="27"/>
      <c r="L461" s="27"/>
    </row>
    <row r="462" spans="1:12" s="1" customFormat="1" ht="19.5" customHeight="1">
      <c r="A462" s="26" t="s">
        <v>47</v>
      </c>
      <c r="B462" s="28" t="s">
        <v>232</v>
      </c>
      <c r="C462" s="26" t="s">
        <v>134</v>
      </c>
      <c r="D462" s="26" t="s">
        <v>134</v>
      </c>
      <c r="E462" s="12" t="s">
        <v>59</v>
      </c>
      <c r="F462" s="19">
        <f>SUM(F463:F464)</f>
        <v>0</v>
      </c>
      <c r="G462" s="19">
        <f>SUM(G463:G464)</f>
        <v>0</v>
      </c>
      <c r="H462" s="27" t="s">
        <v>233</v>
      </c>
      <c r="I462" s="27" t="s">
        <v>119</v>
      </c>
      <c r="J462" s="27" t="s">
        <v>174</v>
      </c>
      <c r="K462" s="27">
        <v>35</v>
      </c>
      <c r="L462" s="27">
        <v>35</v>
      </c>
    </row>
    <row r="463" spans="1:12" s="1" customFormat="1" ht="71.25" customHeight="1">
      <c r="A463" s="26"/>
      <c r="B463" s="28"/>
      <c r="C463" s="26"/>
      <c r="D463" s="26"/>
      <c r="E463" s="12" t="s">
        <v>60</v>
      </c>
      <c r="F463" s="19">
        <v>0</v>
      </c>
      <c r="G463" s="19">
        <v>0</v>
      </c>
      <c r="H463" s="27"/>
      <c r="I463" s="27"/>
      <c r="J463" s="27"/>
      <c r="K463" s="27"/>
      <c r="L463" s="27"/>
    </row>
    <row r="464" spans="1:12" s="1" customFormat="1" ht="55.5" customHeight="1">
      <c r="A464" s="26"/>
      <c r="B464" s="28"/>
      <c r="C464" s="26"/>
      <c r="D464" s="26"/>
      <c r="E464" s="12" t="s">
        <v>57</v>
      </c>
      <c r="F464" s="19">
        <v>0</v>
      </c>
      <c r="G464" s="19">
        <v>0</v>
      </c>
      <c r="H464" s="27"/>
      <c r="I464" s="27"/>
      <c r="J464" s="27"/>
      <c r="K464" s="27"/>
      <c r="L464" s="27"/>
    </row>
    <row r="465" spans="1:12" s="1" customFormat="1" ht="19.5" customHeight="1">
      <c r="A465" s="26" t="s">
        <v>48</v>
      </c>
      <c r="B465" s="28" t="s">
        <v>320</v>
      </c>
      <c r="C465" s="26">
        <v>503</v>
      </c>
      <c r="D465" s="26" t="s">
        <v>489</v>
      </c>
      <c r="E465" s="12" t="s">
        <v>59</v>
      </c>
      <c r="F465" s="19">
        <f>SUM(F466:F467)</f>
        <v>53000</v>
      </c>
      <c r="G465" s="19">
        <f>SUM(G466:G467)</f>
        <v>53000</v>
      </c>
      <c r="H465" s="27" t="s">
        <v>158</v>
      </c>
      <c r="I465" s="27" t="s">
        <v>119</v>
      </c>
      <c r="J465" s="27" t="s">
        <v>174</v>
      </c>
      <c r="K465" s="27">
        <v>1</v>
      </c>
      <c r="L465" s="27">
        <v>1</v>
      </c>
    </row>
    <row r="466" spans="1:12" s="1" customFormat="1" ht="107.25" customHeight="1">
      <c r="A466" s="26"/>
      <c r="B466" s="28"/>
      <c r="C466" s="26"/>
      <c r="D466" s="26"/>
      <c r="E466" s="12" t="s">
        <v>60</v>
      </c>
      <c r="F466" s="19">
        <v>0</v>
      </c>
      <c r="G466" s="19">
        <v>0</v>
      </c>
      <c r="H466" s="27"/>
      <c r="I466" s="27"/>
      <c r="J466" s="27"/>
      <c r="K466" s="27"/>
      <c r="L466" s="27"/>
    </row>
    <row r="467" spans="1:12" s="1" customFormat="1" ht="79.5" customHeight="1">
      <c r="A467" s="26"/>
      <c r="B467" s="28"/>
      <c r="C467" s="26"/>
      <c r="D467" s="26"/>
      <c r="E467" s="12" t="s">
        <v>57</v>
      </c>
      <c r="F467" s="19">
        <v>53000</v>
      </c>
      <c r="G467" s="19">
        <v>53000</v>
      </c>
      <c r="H467" s="27"/>
      <c r="I467" s="27"/>
      <c r="J467" s="27"/>
      <c r="K467" s="27"/>
      <c r="L467" s="27"/>
    </row>
    <row r="468" spans="1:12" s="1" customFormat="1" ht="37.5" customHeight="1">
      <c r="A468" s="31" t="s">
        <v>49</v>
      </c>
      <c r="B468" s="28"/>
      <c r="C468" s="35" t="s">
        <v>134</v>
      </c>
      <c r="D468" s="35" t="s">
        <v>134</v>
      </c>
      <c r="E468" s="10" t="s">
        <v>59</v>
      </c>
      <c r="F468" s="18">
        <f t="shared" ref="F468:G470" si="46">F401+F417+F444</f>
        <v>60000</v>
      </c>
      <c r="G468" s="18">
        <f t="shared" si="46"/>
        <v>60000</v>
      </c>
      <c r="H468" s="35" t="s">
        <v>58</v>
      </c>
      <c r="I468" s="35" t="s">
        <v>58</v>
      </c>
      <c r="J468" s="35" t="s">
        <v>134</v>
      </c>
      <c r="K468" s="35" t="s">
        <v>134</v>
      </c>
      <c r="L468" s="35" t="s">
        <v>134</v>
      </c>
    </row>
    <row r="469" spans="1:12" s="1" customFormat="1" ht="69.75" customHeight="1">
      <c r="A469" s="28"/>
      <c r="B469" s="28"/>
      <c r="C469" s="35"/>
      <c r="D469" s="35"/>
      <c r="E469" s="10" t="s">
        <v>60</v>
      </c>
      <c r="F469" s="18">
        <f t="shared" si="46"/>
        <v>7000</v>
      </c>
      <c r="G469" s="18">
        <f t="shared" si="46"/>
        <v>7000</v>
      </c>
      <c r="H469" s="35"/>
      <c r="I469" s="35"/>
      <c r="J469" s="35"/>
      <c r="K469" s="35"/>
      <c r="L469" s="35"/>
    </row>
    <row r="470" spans="1:12" s="1" customFormat="1" ht="51" customHeight="1">
      <c r="A470" s="28"/>
      <c r="B470" s="28"/>
      <c r="C470" s="35"/>
      <c r="D470" s="35"/>
      <c r="E470" s="10" t="s">
        <v>57</v>
      </c>
      <c r="F470" s="18">
        <f t="shared" si="46"/>
        <v>53000</v>
      </c>
      <c r="G470" s="18">
        <f t="shared" si="46"/>
        <v>53000</v>
      </c>
      <c r="H470" s="35"/>
      <c r="I470" s="35"/>
      <c r="J470" s="35"/>
      <c r="K470" s="35"/>
      <c r="L470" s="35"/>
    </row>
    <row r="471" spans="1:12" s="1" customFormat="1" ht="56.25" customHeight="1">
      <c r="A471" s="28"/>
      <c r="B471" s="28"/>
      <c r="C471" s="35"/>
      <c r="D471" s="35"/>
      <c r="E471" s="10" t="s">
        <v>45</v>
      </c>
      <c r="F471" s="18">
        <f>F404+F447</f>
        <v>0</v>
      </c>
      <c r="G471" s="18">
        <f>G404+G447</f>
        <v>0</v>
      </c>
      <c r="H471" s="35"/>
      <c r="I471" s="35"/>
      <c r="J471" s="35"/>
      <c r="K471" s="35"/>
      <c r="L471" s="35"/>
    </row>
    <row r="472" spans="1:12" s="1" customFormat="1" ht="22.5" customHeight="1">
      <c r="A472" s="67" t="s">
        <v>96</v>
      </c>
      <c r="B472" s="68"/>
      <c r="C472" s="68"/>
      <c r="D472" s="68"/>
      <c r="E472" s="68"/>
      <c r="F472" s="68"/>
      <c r="G472" s="68"/>
      <c r="H472" s="68"/>
      <c r="I472" s="68"/>
      <c r="J472" s="68"/>
      <c r="K472" s="68"/>
      <c r="L472" s="69"/>
    </row>
    <row r="473" spans="1:12" s="1" customFormat="1" ht="21" customHeight="1">
      <c r="A473" s="67" t="s">
        <v>97</v>
      </c>
      <c r="B473" s="68"/>
      <c r="C473" s="68"/>
      <c r="D473" s="68"/>
      <c r="E473" s="68"/>
      <c r="F473" s="68"/>
      <c r="G473" s="68"/>
      <c r="H473" s="68"/>
      <c r="I473" s="68"/>
      <c r="J473" s="68"/>
      <c r="K473" s="68"/>
      <c r="L473" s="69"/>
    </row>
    <row r="474" spans="1:12" s="1" customFormat="1" ht="20.25" customHeight="1">
      <c r="A474" s="27" t="s">
        <v>104</v>
      </c>
      <c r="B474" s="37" t="s">
        <v>98</v>
      </c>
      <c r="C474" s="38"/>
      <c r="D474" s="39"/>
      <c r="E474" s="12" t="s">
        <v>59</v>
      </c>
      <c r="F474" s="19">
        <f t="shared" ref="F474:G476" si="47">F477</f>
        <v>0</v>
      </c>
      <c r="G474" s="19">
        <f t="shared" si="47"/>
        <v>0</v>
      </c>
      <c r="H474" s="26" t="s">
        <v>58</v>
      </c>
      <c r="I474" s="26" t="s">
        <v>58</v>
      </c>
      <c r="J474" s="26" t="s">
        <v>134</v>
      </c>
      <c r="K474" s="26" t="s">
        <v>134</v>
      </c>
      <c r="L474" s="26" t="s">
        <v>134</v>
      </c>
    </row>
    <row r="475" spans="1:12" s="1" customFormat="1" ht="65.25" customHeight="1">
      <c r="A475" s="27"/>
      <c r="B475" s="40"/>
      <c r="C475" s="41"/>
      <c r="D475" s="42"/>
      <c r="E475" s="12" t="s">
        <v>60</v>
      </c>
      <c r="F475" s="19">
        <f t="shared" si="47"/>
        <v>0</v>
      </c>
      <c r="G475" s="19">
        <f t="shared" si="47"/>
        <v>0</v>
      </c>
      <c r="H475" s="26"/>
      <c r="I475" s="26"/>
      <c r="J475" s="26"/>
      <c r="K475" s="26"/>
      <c r="L475" s="26"/>
    </row>
    <row r="476" spans="1:12" s="1" customFormat="1" ht="48" customHeight="1">
      <c r="A476" s="27"/>
      <c r="B476" s="43"/>
      <c r="C476" s="44"/>
      <c r="D476" s="45"/>
      <c r="E476" s="12" t="s">
        <v>57</v>
      </c>
      <c r="F476" s="19">
        <f t="shared" si="47"/>
        <v>0</v>
      </c>
      <c r="G476" s="19">
        <f t="shared" si="47"/>
        <v>0</v>
      </c>
      <c r="H476" s="26"/>
      <c r="I476" s="26"/>
      <c r="J476" s="26"/>
      <c r="K476" s="26"/>
      <c r="L476" s="26"/>
    </row>
    <row r="477" spans="1:12" s="1" customFormat="1" ht="18" customHeight="1">
      <c r="A477" s="27" t="s">
        <v>75</v>
      </c>
      <c r="B477" s="25" t="s">
        <v>100</v>
      </c>
      <c r="C477" s="26" t="s">
        <v>134</v>
      </c>
      <c r="D477" s="26" t="s">
        <v>134</v>
      </c>
      <c r="E477" s="12" t="s">
        <v>59</v>
      </c>
      <c r="F477" s="19">
        <f t="shared" ref="F477:G479" si="48">F480+F483+F486</f>
        <v>0</v>
      </c>
      <c r="G477" s="19">
        <f t="shared" si="48"/>
        <v>0</v>
      </c>
      <c r="H477" s="26" t="s">
        <v>58</v>
      </c>
      <c r="I477" s="26" t="s">
        <v>58</v>
      </c>
      <c r="J477" s="26" t="s">
        <v>134</v>
      </c>
      <c r="K477" s="26" t="s">
        <v>134</v>
      </c>
      <c r="L477" s="26" t="s">
        <v>134</v>
      </c>
    </row>
    <row r="478" spans="1:12" s="1" customFormat="1" ht="68.25" customHeight="1">
      <c r="A478" s="27"/>
      <c r="B478" s="28"/>
      <c r="C478" s="26"/>
      <c r="D478" s="26"/>
      <c r="E478" s="12" t="s">
        <v>60</v>
      </c>
      <c r="F478" s="19">
        <f t="shared" si="48"/>
        <v>0</v>
      </c>
      <c r="G478" s="19">
        <f t="shared" si="48"/>
        <v>0</v>
      </c>
      <c r="H478" s="26"/>
      <c r="I478" s="26"/>
      <c r="J478" s="26"/>
      <c r="K478" s="26"/>
      <c r="L478" s="26"/>
    </row>
    <row r="479" spans="1:12" s="1" customFormat="1" ht="51.75" customHeight="1">
      <c r="A479" s="27"/>
      <c r="B479" s="28"/>
      <c r="C479" s="26"/>
      <c r="D479" s="26"/>
      <c r="E479" s="12" t="s">
        <v>57</v>
      </c>
      <c r="F479" s="19">
        <f t="shared" si="48"/>
        <v>0</v>
      </c>
      <c r="G479" s="19">
        <f t="shared" si="48"/>
        <v>0</v>
      </c>
      <c r="H479" s="26"/>
      <c r="I479" s="26"/>
      <c r="J479" s="26"/>
      <c r="K479" s="26"/>
      <c r="L479" s="26"/>
    </row>
    <row r="480" spans="1:12" s="1" customFormat="1" ht="18.75" customHeight="1">
      <c r="A480" s="27" t="s">
        <v>76</v>
      </c>
      <c r="B480" s="28" t="s">
        <v>99</v>
      </c>
      <c r="C480" s="26" t="s">
        <v>134</v>
      </c>
      <c r="D480" s="26" t="s">
        <v>134</v>
      </c>
      <c r="E480" s="12" t="s">
        <v>59</v>
      </c>
      <c r="F480" s="19">
        <f>SUM(F481:F482)</f>
        <v>0</v>
      </c>
      <c r="G480" s="19">
        <f>SUM(G481:G482)</f>
        <v>0</v>
      </c>
      <c r="H480" s="27" t="s">
        <v>234</v>
      </c>
      <c r="I480" s="27" t="s">
        <v>124</v>
      </c>
      <c r="J480" s="27" t="s">
        <v>174</v>
      </c>
      <c r="K480" s="27">
        <v>250</v>
      </c>
      <c r="L480" s="27">
        <v>250</v>
      </c>
    </row>
    <row r="481" spans="1:12" s="1" customFormat="1" ht="67.5" customHeight="1">
      <c r="A481" s="27"/>
      <c r="B481" s="28"/>
      <c r="C481" s="26"/>
      <c r="D481" s="26"/>
      <c r="E481" s="12" t="s">
        <v>60</v>
      </c>
      <c r="F481" s="19">
        <v>0</v>
      </c>
      <c r="G481" s="19">
        <v>0</v>
      </c>
      <c r="H481" s="27"/>
      <c r="I481" s="27"/>
      <c r="J481" s="27"/>
      <c r="K481" s="27"/>
      <c r="L481" s="27"/>
    </row>
    <row r="482" spans="1:12" s="1" customFormat="1" ht="60.75" customHeight="1">
      <c r="A482" s="27"/>
      <c r="B482" s="28"/>
      <c r="C482" s="26"/>
      <c r="D482" s="26"/>
      <c r="E482" s="12" t="s">
        <v>57</v>
      </c>
      <c r="F482" s="19">
        <v>0</v>
      </c>
      <c r="G482" s="19">
        <v>0</v>
      </c>
      <c r="H482" s="27"/>
      <c r="I482" s="27"/>
      <c r="J482" s="27"/>
      <c r="K482" s="27"/>
      <c r="L482" s="27"/>
    </row>
    <row r="483" spans="1:12" s="1" customFormat="1" ht="19.5" customHeight="1">
      <c r="A483" s="27" t="s">
        <v>33</v>
      </c>
      <c r="B483" s="28" t="s">
        <v>101</v>
      </c>
      <c r="C483" s="26" t="s">
        <v>134</v>
      </c>
      <c r="D483" s="26" t="s">
        <v>134</v>
      </c>
      <c r="E483" s="12" t="s">
        <v>59</v>
      </c>
      <c r="F483" s="19">
        <f>SUM(F484:F485)</f>
        <v>0</v>
      </c>
      <c r="G483" s="19">
        <f>SUM(G484:G485)</f>
        <v>0</v>
      </c>
      <c r="H483" s="27" t="s">
        <v>108</v>
      </c>
      <c r="I483" s="27" t="s">
        <v>198</v>
      </c>
      <c r="J483" s="27" t="s">
        <v>174</v>
      </c>
      <c r="K483" s="27">
        <v>50</v>
      </c>
      <c r="L483" s="27">
        <v>50</v>
      </c>
    </row>
    <row r="484" spans="1:12" s="1" customFormat="1" ht="73.5" customHeight="1">
      <c r="A484" s="27"/>
      <c r="B484" s="28"/>
      <c r="C484" s="26"/>
      <c r="D484" s="26"/>
      <c r="E484" s="12" t="s">
        <v>60</v>
      </c>
      <c r="F484" s="19">
        <v>0</v>
      </c>
      <c r="G484" s="19">
        <v>0</v>
      </c>
      <c r="H484" s="27"/>
      <c r="I484" s="27"/>
      <c r="J484" s="27"/>
      <c r="K484" s="27"/>
      <c r="L484" s="27"/>
    </row>
    <row r="485" spans="1:12" s="1" customFormat="1" ht="52.5" customHeight="1">
      <c r="A485" s="27"/>
      <c r="B485" s="28"/>
      <c r="C485" s="26"/>
      <c r="D485" s="26"/>
      <c r="E485" s="12" t="s">
        <v>57</v>
      </c>
      <c r="F485" s="19">
        <v>0</v>
      </c>
      <c r="G485" s="19">
        <v>0</v>
      </c>
      <c r="H485" s="27"/>
      <c r="I485" s="27"/>
      <c r="J485" s="27"/>
      <c r="K485" s="27"/>
      <c r="L485" s="27"/>
    </row>
    <row r="486" spans="1:12" s="1" customFormat="1" ht="21" customHeight="1">
      <c r="A486" s="27" t="s">
        <v>105</v>
      </c>
      <c r="B486" s="28" t="s">
        <v>102</v>
      </c>
      <c r="C486" s="26" t="s">
        <v>134</v>
      </c>
      <c r="D486" s="26" t="s">
        <v>134</v>
      </c>
      <c r="E486" s="12" t="s">
        <v>59</v>
      </c>
      <c r="F486" s="19">
        <f>SUM(F487:F488)</f>
        <v>0</v>
      </c>
      <c r="G486" s="19">
        <f>SUM(G487:G488)</f>
        <v>0</v>
      </c>
      <c r="H486" s="27" t="s">
        <v>107</v>
      </c>
      <c r="I486" s="27" t="s">
        <v>198</v>
      </c>
      <c r="J486" s="27" t="s">
        <v>174</v>
      </c>
      <c r="K486" s="27">
        <v>5</v>
      </c>
      <c r="L486" s="27">
        <v>5</v>
      </c>
    </row>
    <row r="487" spans="1:12" s="1" customFormat="1" ht="66.75" customHeight="1">
      <c r="A487" s="27"/>
      <c r="B487" s="28"/>
      <c r="C487" s="26"/>
      <c r="D487" s="26"/>
      <c r="E487" s="12" t="s">
        <v>60</v>
      </c>
      <c r="F487" s="19">
        <v>0</v>
      </c>
      <c r="G487" s="19">
        <v>0</v>
      </c>
      <c r="H487" s="27"/>
      <c r="I487" s="27"/>
      <c r="J487" s="27"/>
      <c r="K487" s="27"/>
      <c r="L487" s="27"/>
    </row>
    <row r="488" spans="1:12" s="1" customFormat="1" ht="92.25" customHeight="1">
      <c r="A488" s="27"/>
      <c r="B488" s="28"/>
      <c r="C488" s="26"/>
      <c r="D488" s="26"/>
      <c r="E488" s="12" t="s">
        <v>57</v>
      </c>
      <c r="F488" s="19">
        <v>0</v>
      </c>
      <c r="G488" s="19">
        <v>0</v>
      </c>
      <c r="H488" s="27"/>
      <c r="I488" s="27"/>
      <c r="J488" s="27"/>
      <c r="K488" s="27"/>
      <c r="L488" s="27"/>
    </row>
    <row r="489" spans="1:12" s="1" customFormat="1" ht="20.25" customHeight="1">
      <c r="A489" s="27" t="s">
        <v>106</v>
      </c>
      <c r="B489" s="37" t="s">
        <v>401</v>
      </c>
      <c r="C489" s="38"/>
      <c r="D489" s="39"/>
      <c r="E489" s="12" t="s">
        <v>59</v>
      </c>
      <c r="F489" s="19">
        <f t="shared" ref="F489:G491" si="49">F492</f>
        <v>37600</v>
      </c>
      <c r="G489" s="19">
        <f t="shared" si="49"/>
        <v>37600</v>
      </c>
      <c r="H489" s="26" t="s">
        <v>58</v>
      </c>
      <c r="I489" s="26" t="s">
        <v>58</v>
      </c>
      <c r="J489" s="26" t="s">
        <v>134</v>
      </c>
      <c r="K489" s="26" t="s">
        <v>134</v>
      </c>
      <c r="L489" s="26" t="s">
        <v>134</v>
      </c>
    </row>
    <row r="490" spans="1:12" s="1" customFormat="1" ht="67.5" customHeight="1">
      <c r="A490" s="27"/>
      <c r="B490" s="40"/>
      <c r="C490" s="41"/>
      <c r="D490" s="42"/>
      <c r="E490" s="12" t="s">
        <v>60</v>
      </c>
      <c r="F490" s="19">
        <f t="shared" si="49"/>
        <v>37600</v>
      </c>
      <c r="G490" s="19">
        <f t="shared" si="49"/>
        <v>37600</v>
      </c>
      <c r="H490" s="26"/>
      <c r="I490" s="26"/>
      <c r="J490" s="26"/>
      <c r="K490" s="26"/>
      <c r="L490" s="26"/>
    </row>
    <row r="491" spans="1:12" s="1" customFormat="1" ht="50.25" customHeight="1">
      <c r="A491" s="27"/>
      <c r="B491" s="43"/>
      <c r="C491" s="44"/>
      <c r="D491" s="45"/>
      <c r="E491" s="12" t="s">
        <v>57</v>
      </c>
      <c r="F491" s="19">
        <f t="shared" si="49"/>
        <v>0</v>
      </c>
      <c r="G491" s="19">
        <f t="shared" si="49"/>
        <v>0</v>
      </c>
      <c r="H491" s="26"/>
      <c r="I491" s="26"/>
      <c r="J491" s="26"/>
      <c r="K491" s="26"/>
      <c r="L491" s="26"/>
    </row>
    <row r="492" spans="1:12" s="1" customFormat="1" ht="21" customHeight="1">
      <c r="A492" s="27" t="s">
        <v>77</v>
      </c>
      <c r="B492" s="25" t="s">
        <v>103</v>
      </c>
      <c r="C492" s="26" t="s">
        <v>134</v>
      </c>
      <c r="D492" s="26" t="s">
        <v>490</v>
      </c>
      <c r="E492" s="12" t="s">
        <v>59</v>
      </c>
      <c r="F492" s="19">
        <f t="shared" ref="F492:G494" si="50">F495+F498+F501+F504+F507</f>
        <v>37600</v>
      </c>
      <c r="G492" s="19">
        <f t="shared" si="50"/>
        <v>37600</v>
      </c>
      <c r="H492" s="26" t="s">
        <v>58</v>
      </c>
      <c r="I492" s="26" t="s">
        <v>58</v>
      </c>
      <c r="J492" s="26" t="s">
        <v>134</v>
      </c>
      <c r="K492" s="26" t="s">
        <v>134</v>
      </c>
      <c r="L492" s="26" t="s">
        <v>134</v>
      </c>
    </row>
    <row r="493" spans="1:12" s="1" customFormat="1" ht="66" customHeight="1">
      <c r="A493" s="27"/>
      <c r="B493" s="28"/>
      <c r="C493" s="26"/>
      <c r="D493" s="26"/>
      <c r="E493" s="12" t="s">
        <v>60</v>
      </c>
      <c r="F493" s="19">
        <f t="shared" si="50"/>
        <v>37600</v>
      </c>
      <c r="G493" s="19">
        <f t="shared" si="50"/>
        <v>37600</v>
      </c>
      <c r="H493" s="26"/>
      <c r="I493" s="26"/>
      <c r="J493" s="26"/>
      <c r="K493" s="26"/>
      <c r="L493" s="26"/>
    </row>
    <row r="494" spans="1:12" s="1" customFormat="1" ht="50.25" customHeight="1">
      <c r="A494" s="27"/>
      <c r="B494" s="28"/>
      <c r="C494" s="26"/>
      <c r="D494" s="26"/>
      <c r="E494" s="12" t="s">
        <v>57</v>
      </c>
      <c r="F494" s="19">
        <f t="shared" si="50"/>
        <v>0</v>
      </c>
      <c r="G494" s="19">
        <f t="shared" si="50"/>
        <v>0</v>
      </c>
      <c r="H494" s="26"/>
      <c r="I494" s="26"/>
      <c r="J494" s="26"/>
      <c r="K494" s="26"/>
      <c r="L494" s="26"/>
    </row>
    <row r="495" spans="1:12" s="1" customFormat="1" ht="19.5" customHeight="1">
      <c r="A495" s="27" t="s">
        <v>78</v>
      </c>
      <c r="B495" s="28" t="s">
        <v>116</v>
      </c>
      <c r="C495" s="26" t="s">
        <v>134</v>
      </c>
      <c r="D495" s="26" t="s">
        <v>134</v>
      </c>
      <c r="E495" s="12" t="s">
        <v>59</v>
      </c>
      <c r="F495" s="19">
        <f>SUM(F496:F497)</f>
        <v>0</v>
      </c>
      <c r="G495" s="19">
        <f>SUM(G496:G497)</f>
        <v>0</v>
      </c>
      <c r="H495" s="27" t="s">
        <v>235</v>
      </c>
      <c r="I495" s="27" t="s">
        <v>198</v>
      </c>
      <c r="J495" s="27" t="s">
        <v>174</v>
      </c>
      <c r="K495" s="27">
        <v>0</v>
      </c>
      <c r="L495" s="27">
        <v>0</v>
      </c>
    </row>
    <row r="496" spans="1:12" s="1" customFormat="1" ht="69.75" customHeight="1">
      <c r="A496" s="27"/>
      <c r="B496" s="28"/>
      <c r="C496" s="26"/>
      <c r="D496" s="26"/>
      <c r="E496" s="12" t="s">
        <v>60</v>
      </c>
      <c r="F496" s="19">
        <v>0</v>
      </c>
      <c r="G496" s="19">
        <v>0</v>
      </c>
      <c r="H496" s="27"/>
      <c r="I496" s="27"/>
      <c r="J496" s="27"/>
      <c r="K496" s="27"/>
      <c r="L496" s="27"/>
    </row>
    <row r="497" spans="1:12" s="1" customFormat="1" ht="53.25" customHeight="1">
      <c r="A497" s="27"/>
      <c r="B497" s="28"/>
      <c r="C497" s="26"/>
      <c r="D497" s="26"/>
      <c r="E497" s="12" t="s">
        <v>57</v>
      </c>
      <c r="F497" s="19">
        <v>0</v>
      </c>
      <c r="G497" s="19">
        <v>0</v>
      </c>
      <c r="H497" s="27"/>
      <c r="I497" s="27"/>
      <c r="J497" s="27"/>
      <c r="K497" s="27"/>
      <c r="L497" s="27"/>
    </row>
    <row r="498" spans="1:12" s="1" customFormat="1" ht="20.25" customHeight="1">
      <c r="A498" s="27" t="s">
        <v>36</v>
      </c>
      <c r="B498" s="28" t="s">
        <v>117</v>
      </c>
      <c r="C498" s="26">
        <v>502</v>
      </c>
      <c r="D498" s="26" t="s">
        <v>491</v>
      </c>
      <c r="E498" s="12" t="s">
        <v>59</v>
      </c>
      <c r="F498" s="19">
        <f>SUM(F499:F500)</f>
        <v>10000</v>
      </c>
      <c r="G498" s="19">
        <f>SUM(G499:G500)</f>
        <v>10000</v>
      </c>
      <c r="H498" s="27" t="s">
        <v>136</v>
      </c>
      <c r="I498" s="27" t="s">
        <v>119</v>
      </c>
      <c r="J498" s="27" t="s">
        <v>174</v>
      </c>
      <c r="K498" s="27">
        <v>0</v>
      </c>
      <c r="L498" s="27">
        <v>0</v>
      </c>
    </row>
    <row r="499" spans="1:12" s="1" customFormat="1" ht="65.25" customHeight="1">
      <c r="A499" s="27"/>
      <c r="B499" s="28"/>
      <c r="C499" s="26"/>
      <c r="D499" s="26"/>
      <c r="E499" s="12" t="s">
        <v>60</v>
      </c>
      <c r="F499" s="19">
        <v>10000</v>
      </c>
      <c r="G499" s="19">
        <v>10000</v>
      </c>
      <c r="H499" s="27"/>
      <c r="I499" s="27"/>
      <c r="J499" s="27"/>
      <c r="K499" s="27"/>
      <c r="L499" s="27"/>
    </row>
    <row r="500" spans="1:12" s="1" customFormat="1" ht="62.25" customHeight="1">
      <c r="A500" s="27"/>
      <c r="B500" s="28"/>
      <c r="C500" s="26"/>
      <c r="D500" s="26"/>
      <c r="E500" s="12" t="s">
        <v>57</v>
      </c>
      <c r="F500" s="19">
        <v>0</v>
      </c>
      <c r="G500" s="19">
        <v>0</v>
      </c>
      <c r="H500" s="27"/>
      <c r="I500" s="27"/>
      <c r="J500" s="27"/>
      <c r="K500" s="27"/>
      <c r="L500" s="27"/>
    </row>
    <row r="501" spans="1:12" s="1" customFormat="1" ht="21.75" customHeight="1">
      <c r="A501" s="27" t="s">
        <v>37</v>
      </c>
      <c r="B501" s="28" t="s">
        <v>118</v>
      </c>
      <c r="C501" s="26" t="s">
        <v>134</v>
      </c>
      <c r="D501" s="26" t="s">
        <v>134</v>
      </c>
      <c r="E501" s="12" t="s">
        <v>59</v>
      </c>
      <c r="F501" s="19">
        <f>SUM(F502:F503)</f>
        <v>0</v>
      </c>
      <c r="G501" s="19">
        <f>SUM(G502:G503)</f>
        <v>0</v>
      </c>
      <c r="H501" s="27" t="s">
        <v>137</v>
      </c>
      <c r="I501" s="27" t="s">
        <v>119</v>
      </c>
      <c r="J501" s="27" t="s">
        <v>174</v>
      </c>
      <c r="K501" s="27">
        <v>1</v>
      </c>
      <c r="L501" s="27">
        <v>1</v>
      </c>
    </row>
    <row r="502" spans="1:12" s="1" customFormat="1" ht="66" customHeight="1">
      <c r="A502" s="27"/>
      <c r="B502" s="28"/>
      <c r="C502" s="26"/>
      <c r="D502" s="26"/>
      <c r="E502" s="12" t="s">
        <v>60</v>
      </c>
      <c r="F502" s="19">
        <v>0</v>
      </c>
      <c r="G502" s="19">
        <v>0</v>
      </c>
      <c r="H502" s="27"/>
      <c r="I502" s="27"/>
      <c r="J502" s="27"/>
      <c r="K502" s="27"/>
      <c r="L502" s="27"/>
    </row>
    <row r="503" spans="1:12" s="1" customFormat="1" ht="53.25" customHeight="1">
      <c r="A503" s="27"/>
      <c r="B503" s="28"/>
      <c r="C503" s="26"/>
      <c r="D503" s="26"/>
      <c r="E503" s="12" t="s">
        <v>57</v>
      </c>
      <c r="F503" s="19">
        <v>0</v>
      </c>
      <c r="G503" s="19">
        <v>0</v>
      </c>
      <c r="H503" s="27"/>
      <c r="I503" s="27"/>
      <c r="J503" s="27"/>
      <c r="K503" s="27"/>
      <c r="L503" s="27"/>
    </row>
    <row r="504" spans="1:12" s="1" customFormat="1" ht="22.5" customHeight="1">
      <c r="A504" s="27" t="s">
        <v>38</v>
      </c>
      <c r="B504" s="28" t="s">
        <v>236</v>
      </c>
      <c r="C504" s="26" t="s">
        <v>134</v>
      </c>
      <c r="D504" s="26" t="s">
        <v>134</v>
      </c>
      <c r="E504" s="12" t="s">
        <v>59</v>
      </c>
      <c r="F504" s="19">
        <f>SUM(F505:F506)</f>
        <v>0</v>
      </c>
      <c r="G504" s="19">
        <f>SUM(G505:G506)</f>
        <v>0</v>
      </c>
      <c r="H504" s="27" t="s">
        <v>237</v>
      </c>
      <c r="I504" s="27" t="s">
        <v>119</v>
      </c>
      <c r="J504" s="27" t="s">
        <v>174</v>
      </c>
      <c r="K504" s="27">
        <v>0</v>
      </c>
      <c r="L504" s="27">
        <v>0</v>
      </c>
    </row>
    <row r="505" spans="1:12" s="1" customFormat="1" ht="66.75" customHeight="1">
      <c r="A505" s="27"/>
      <c r="B505" s="28"/>
      <c r="C505" s="26"/>
      <c r="D505" s="26"/>
      <c r="E505" s="12" t="s">
        <v>60</v>
      </c>
      <c r="F505" s="19">
        <v>0</v>
      </c>
      <c r="G505" s="19">
        <v>0</v>
      </c>
      <c r="H505" s="27"/>
      <c r="I505" s="27"/>
      <c r="J505" s="27"/>
      <c r="K505" s="27"/>
      <c r="L505" s="27"/>
    </row>
    <row r="506" spans="1:12" s="1" customFormat="1" ht="53.25" customHeight="1">
      <c r="A506" s="27"/>
      <c r="B506" s="28"/>
      <c r="C506" s="26"/>
      <c r="D506" s="26"/>
      <c r="E506" s="12" t="s">
        <v>57</v>
      </c>
      <c r="F506" s="19">
        <v>0</v>
      </c>
      <c r="G506" s="19">
        <v>0</v>
      </c>
      <c r="H506" s="27"/>
      <c r="I506" s="27"/>
      <c r="J506" s="27"/>
      <c r="K506" s="27"/>
      <c r="L506" s="27"/>
    </row>
    <row r="507" spans="1:12" s="1" customFormat="1" ht="21" customHeight="1">
      <c r="A507" s="27" t="s">
        <v>39</v>
      </c>
      <c r="B507" s="28" t="s">
        <v>385</v>
      </c>
      <c r="C507" s="26">
        <v>502</v>
      </c>
      <c r="D507" s="26" t="s">
        <v>492</v>
      </c>
      <c r="E507" s="12" t="s">
        <v>59</v>
      </c>
      <c r="F507" s="19">
        <f>SUM(F508:F509)</f>
        <v>27600</v>
      </c>
      <c r="G507" s="19">
        <f>SUM(G508:G509)</f>
        <v>27600</v>
      </c>
      <c r="H507" s="27" t="s">
        <v>386</v>
      </c>
      <c r="I507" s="27" t="s">
        <v>124</v>
      </c>
      <c r="J507" s="27" t="s">
        <v>174</v>
      </c>
      <c r="K507" s="27">
        <v>8</v>
      </c>
      <c r="L507" s="27">
        <v>8</v>
      </c>
    </row>
    <row r="508" spans="1:12" s="1" customFormat="1" ht="64.5" customHeight="1">
      <c r="A508" s="27"/>
      <c r="B508" s="28"/>
      <c r="C508" s="26"/>
      <c r="D508" s="26"/>
      <c r="E508" s="12" t="s">
        <v>60</v>
      </c>
      <c r="F508" s="19">
        <v>27600</v>
      </c>
      <c r="G508" s="19">
        <v>27600</v>
      </c>
      <c r="H508" s="27"/>
      <c r="I508" s="27"/>
      <c r="J508" s="27"/>
      <c r="K508" s="27"/>
      <c r="L508" s="27"/>
    </row>
    <row r="509" spans="1:12" s="1" customFormat="1" ht="53.25" customHeight="1">
      <c r="A509" s="27"/>
      <c r="B509" s="28"/>
      <c r="C509" s="26"/>
      <c r="D509" s="26"/>
      <c r="E509" s="12" t="s">
        <v>57</v>
      </c>
      <c r="F509" s="19">
        <v>0</v>
      </c>
      <c r="G509" s="19">
        <v>0</v>
      </c>
      <c r="H509" s="27"/>
      <c r="I509" s="27"/>
      <c r="J509" s="27"/>
      <c r="K509" s="27"/>
      <c r="L509" s="27"/>
    </row>
    <row r="510" spans="1:12" s="1" customFormat="1" ht="19.5" customHeight="1">
      <c r="A510" s="27" t="s">
        <v>138</v>
      </c>
      <c r="B510" s="37" t="s">
        <v>139</v>
      </c>
      <c r="C510" s="38"/>
      <c r="D510" s="39"/>
      <c r="E510" s="12" t="s">
        <v>59</v>
      </c>
      <c r="F510" s="19">
        <f t="shared" ref="F510:G512" si="51">F513</f>
        <v>0</v>
      </c>
      <c r="G510" s="19">
        <f t="shared" si="51"/>
        <v>0</v>
      </c>
      <c r="H510" s="27" t="s">
        <v>134</v>
      </c>
      <c r="I510" s="26" t="s">
        <v>134</v>
      </c>
      <c r="J510" s="26" t="s">
        <v>134</v>
      </c>
      <c r="K510" s="26" t="s">
        <v>134</v>
      </c>
      <c r="L510" s="26" t="s">
        <v>134</v>
      </c>
    </row>
    <row r="511" spans="1:12" s="1" customFormat="1" ht="71.25" customHeight="1">
      <c r="A511" s="27"/>
      <c r="B511" s="40"/>
      <c r="C511" s="41"/>
      <c r="D511" s="42"/>
      <c r="E511" s="12" t="s">
        <v>60</v>
      </c>
      <c r="F511" s="19">
        <f t="shared" si="51"/>
        <v>0</v>
      </c>
      <c r="G511" s="19">
        <f t="shared" si="51"/>
        <v>0</v>
      </c>
      <c r="H511" s="27"/>
      <c r="I511" s="26"/>
      <c r="J511" s="26"/>
      <c r="K511" s="26"/>
      <c r="L511" s="26"/>
    </row>
    <row r="512" spans="1:12" s="1" customFormat="1" ht="72" customHeight="1">
      <c r="A512" s="27"/>
      <c r="B512" s="43"/>
      <c r="C512" s="44"/>
      <c r="D512" s="45"/>
      <c r="E512" s="12" t="s">
        <v>57</v>
      </c>
      <c r="F512" s="19">
        <f t="shared" si="51"/>
        <v>0</v>
      </c>
      <c r="G512" s="19">
        <f t="shared" si="51"/>
        <v>0</v>
      </c>
      <c r="H512" s="27"/>
      <c r="I512" s="26"/>
      <c r="J512" s="26"/>
      <c r="K512" s="26"/>
      <c r="L512" s="26"/>
    </row>
    <row r="513" spans="1:12" s="1" customFormat="1" ht="21" customHeight="1">
      <c r="A513" s="27" t="s">
        <v>79</v>
      </c>
      <c r="B513" s="25" t="s">
        <v>140</v>
      </c>
      <c r="C513" s="26" t="s">
        <v>134</v>
      </c>
      <c r="D513" s="26" t="s">
        <v>134</v>
      </c>
      <c r="E513" s="12" t="s">
        <v>59</v>
      </c>
      <c r="F513" s="19">
        <f t="shared" ref="F513:G515" si="52">F516+F519+F522+F525</f>
        <v>0</v>
      </c>
      <c r="G513" s="19">
        <f t="shared" si="52"/>
        <v>0</v>
      </c>
      <c r="H513" s="27" t="s">
        <v>134</v>
      </c>
      <c r="I513" s="26" t="s">
        <v>134</v>
      </c>
      <c r="J513" s="26" t="s">
        <v>134</v>
      </c>
      <c r="K513" s="26" t="s">
        <v>134</v>
      </c>
      <c r="L513" s="26" t="s">
        <v>134</v>
      </c>
    </row>
    <row r="514" spans="1:12" s="1" customFormat="1" ht="66.75" customHeight="1">
      <c r="A514" s="27"/>
      <c r="B514" s="28"/>
      <c r="C514" s="26"/>
      <c r="D514" s="26"/>
      <c r="E514" s="12" t="s">
        <v>60</v>
      </c>
      <c r="F514" s="19">
        <f t="shared" si="52"/>
        <v>0</v>
      </c>
      <c r="G514" s="19">
        <f t="shared" si="52"/>
        <v>0</v>
      </c>
      <c r="H514" s="27"/>
      <c r="I514" s="26"/>
      <c r="J514" s="26"/>
      <c r="K514" s="26"/>
      <c r="L514" s="26"/>
    </row>
    <row r="515" spans="1:12" s="1" customFormat="1" ht="72.75" customHeight="1">
      <c r="A515" s="27"/>
      <c r="B515" s="28"/>
      <c r="C515" s="26"/>
      <c r="D515" s="26"/>
      <c r="E515" s="12" t="s">
        <v>57</v>
      </c>
      <c r="F515" s="19">
        <f t="shared" si="52"/>
        <v>0</v>
      </c>
      <c r="G515" s="19">
        <f t="shared" si="52"/>
        <v>0</v>
      </c>
      <c r="H515" s="27"/>
      <c r="I515" s="26"/>
      <c r="J515" s="26"/>
      <c r="K515" s="26"/>
      <c r="L515" s="26"/>
    </row>
    <row r="516" spans="1:12" s="1" customFormat="1" ht="21" customHeight="1">
      <c r="A516" s="24" t="s">
        <v>80</v>
      </c>
      <c r="B516" s="28" t="s">
        <v>141</v>
      </c>
      <c r="C516" s="26" t="s">
        <v>134</v>
      </c>
      <c r="D516" s="26" t="s">
        <v>134</v>
      </c>
      <c r="E516" s="12" t="s">
        <v>59</v>
      </c>
      <c r="F516" s="19">
        <f>SUM(F517:F518)</f>
        <v>0</v>
      </c>
      <c r="G516" s="19">
        <f>SUM(G517:G518)</f>
        <v>0</v>
      </c>
      <c r="H516" s="27" t="s">
        <v>142</v>
      </c>
      <c r="I516" s="27" t="s">
        <v>198</v>
      </c>
      <c r="J516" s="27" t="s">
        <v>174</v>
      </c>
      <c r="K516" s="27">
        <v>19</v>
      </c>
      <c r="L516" s="27">
        <v>19</v>
      </c>
    </row>
    <row r="517" spans="1:12" s="1" customFormat="1" ht="65.25" customHeight="1">
      <c r="A517" s="24"/>
      <c r="B517" s="28"/>
      <c r="C517" s="26"/>
      <c r="D517" s="26"/>
      <c r="E517" s="12" t="s">
        <v>60</v>
      </c>
      <c r="F517" s="19">
        <v>0</v>
      </c>
      <c r="G517" s="19">
        <v>0</v>
      </c>
      <c r="H517" s="27"/>
      <c r="I517" s="27"/>
      <c r="J517" s="27"/>
      <c r="K517" s="27"/>
      <c r="L517" s="27"/>
    </row>
    <row r="518" spans="1:12" s="1" customFormat="1" ht="53.25" customHeight="1">
      <c r="A518" s="24"/>
      <c r="B518" s="28"/>
      <c r="C518" s="26"/>
      <c r="D518" s="26"/>
      <c r="E518" s="12" t="s">
        <v>57</v>
      </c>
      <c r="F518" s="19">
        <v>0</v>
      </c>
      <c r="G518" s="19">
        <v>0</v>
      </c>
      <c r="H518" s="27"/>
      <c r="I518" s="27"/>
      <c r="J518" s="27"/>
      <c r="K518" s="27"/>
      <c r="L518" s="27"/>
    </row>
    <row r="519" spans="1:12" s="1" customFormat="1" ht="22.5" customHeight="1">
      <c r="A519" s="24" t="s">
        <v>66</v>
      </c>
      <c r="B519" s="28" t="s">
        <v>143</v>
      </c>
      <c r="C519" s="26" t="s">
        <v>134</v>
      </c>
      <c r="D519" s="26" t="s">
        <v>134</v>
      </c>
      <c r="E519" s="12" t="s">
        <v>59</v>
      </c>
      <c r="F519" s="19">
        <f>SUM(F520:F521)</f>
        <v>0</v>
      </c>
      <c r="G519" s="19">
        <f>SUM(G520:G521)</f>
        <v>0</v>
      </c>
      <c r="H519" s="27" t="s">
        <v>144</v>
      </c>
      <c r="I519" s="27" t="s">
        <v>198</v>
      </c>
      <c r="J519" s="27" t="s">
        <v>174</v>
      </c>
      <c r="K519" s="27">
        <v>0</v>
      </c>
      <c r="L519" s="27">
        <v>0</v>
      </c>
    </row>
    <row r="520" spans="1:12" s="1" customFormat="1" ht="68.25" customHeight="1">
      <c r="A520" s="24"/>
      <c r="B520" s="28"/>
      <c r="C520" s="26"/>
      <c r="D520" s="26"/>
      <c r="E520" s="12" t="s">
        <v>60</v>
      </c>
      <c r="F520" s="19">
        <v>0</v>
      </c>
      <c r="G520" s="19">
        <v>0</v>
      </c>
      <c r="H520" s="27"/>
      <c r="I520" s="27"/>
      <c r="J520" s="27"/>
      <c r="K520" s="27"/>
      <c r="L520" s="27"/>
    </row>
    <row r="521" spans="1:12" s="1" customFormat="1" ht="53.25" customHeight="1">
      <c r="A521" s="24"/>
      <c r="B521" s="28"/>
      <c r="C521" s="26"/>
      <c r="D521" s="26"/>
      <c r="E521" s="12" t="s">
        <v>57</v>
      </c>
      <c r="F521" s="19">
        <v>0</v>
      </c>
      <c r="G521" s="19">
        <v>0</v>
      </c>
      <c r="H521" s="27"/>
      <c r="I521" s="27"/>
      <c r="J521" s="27"/>
      <c r="K521" s="27"/>
      <c r="L521" s="27"/>
    </row>
    <row r="522" spans="1:12" s="1" customFormat="1" ht="18.75" customHeight="1">
      <c r="A522" s="24" t="s">
        <v>67</v>
      </c>
      <c r="B522" s="28" t="s">
        <v>146</v>
      </c>
      <c r="C522" s="26" t="s">
        <v>134</v>
      </c>
      <c r="D522" s="26" t="s">
        <v>134</v>
      </c>
      <c r="E522" s="12" t="s">
        <v>59</v>
      </c>
      <c r="F522" s="19">
        <f>SUM(F523:F524)</f>
        <v>0</v>
      </c>
      <c r="G522" s="19">
        <f>SUM(G523:G524)</f>
        <v>0</v>
      </c>
      <c r="H522" s="27" t="s">
        <v>148</v>
      </c>
      <c r="I522" s="27" t="s">
        <v>198</v>
      </c>
      <c r="J522" s="27" t="s">
        <v>174</v>
      </c>
      <c r="K522" s="27">
        <v>11</v>
      </c>
      <c r="L522" s="27">
        <v>11</v>
      </c>
    </row>
    <row r="523" spans="1:12" s="1" customFormat="1" ht="66.75" customHeight="1">
      <c r="A523" s="24"/>
      <c r="B523" s="28"/>
      <c r="C523" s="26"/>
      <c r="D523" s="26"/>
      <c r="E523" s="12" t="s">
        <v>60</v>
      </c>
      <c r="F523" s="19">
        <v>0</v>
      </c>
      <c r="G523" s="19">
        <v>0</v>
      </c>
      <c r="H523" s="27"/>
      <c r="I523" s="27"/>
      <c r="J523" s="27"/>
      <c r="K523" s="27"/>
      <c r="L523" s="27"/>
    </row>
    <row r="524" spans="1:12" s="1" customFormat="1" ht="53.25" customHeight="1">
      <c r="A524" s="24"/>
      <c r="B524" s="28"/>
      <c r="C524" s="26"/>
      <c r="D524" s="26"/>
      <c r="E524" s="12" t="s">
        <v>57</v>
      </c>
      <c r="F524" s="19">
        <v>0</v>
      </c>
      <c r="G524" s="19">
        <v>0</v>
      </c>
      <c r="H524" s="27"/>
      <c r="I524" s="27"/>
      <c r="J524" s="27"/>
      <c r="K524" s="27"/>
      <c r="L524" s="27"/>
    </row>
    <row r="525" spans="1:12" s="1" customFormat="1" ht="18.75" customHeight="1">
      <c r="A525" s="24" t="s">
        <v>145</v>
      </c>
      <c r="B525" s="28" t="s">
        <v>147</v>
      </c>
      <c r="C525" s="26" t="s">
        <v>134</v>
      </c>
      <c r="D525" s="26" t="s">
        <v>134</v>
      </c>
      <c r="E525" s="12" t="s">
        <v>59</v>
      </c>
      <c r="F525" s="19">
        <f>SUM(F526:F527)</f>
        <v>0</v>
      </c>
      <c r="G525" s="19">
        <f>SUM(G526:G527)</f>
        <v>0</v>
      </c>
      <c r="H525" s="27" t="s">
        <v>149</v>
      </c>
      <c r="I525" s="27" t="s">
        <v>198</v>
      </c>
      <c r="J525" s="27" t="s">
        <v>174</v>
      </c>
      <c r="K525" s="27">
        <v>16</v>
      </c>
      <c r="L525" s="27">
        <v>16</v>
      </c>
    </row>
    <row r="526" spans="1:12" s="1" customFormat="1" ht="69" customHeight="1">
      <c r="A526" s="24"/>
      <c r="B526" s="28"/>
      <c r="C526" s="26"/>
      <c r="D526" s="26"/>
      <c r="E526" s="12" t="s">
        <v>60</v>
      </c>
      <c r="F526" s="19">
        <v>0</v>
      </c>
      <c r="G526" s="19">
        <v>0</v>
      </c>
      <c r="H526" s="27"/>
      <c r="I526" s="27"/>
      <c r="J526" s="27"/>
      <c r="K526" s="27"/>
      <c r="L526" s="27"/>
    </row>
    <row r="527" spans="1:12" s="1" customFormat="1" ht="53.25" customHeight="1">
      <c r="A527" s="24"/>
      <c r="B527" s="28"/>
      <c r="C527" s="26"/>
      <c r="D527" s="26"/>
      <c r="E527" s="12" t="s">
        <v>57</v>
      </c>
      <c r="F527" s="19">
        <v>0</v>
      </c>
      <c r="G527" s="19">
        <v>0</v>
      </c>
      <c r="H527" s="27"/>
      <c r="I527" s="27"/>
      <c r="J527" s="27"/>
      <c r="K527" s="27"/>
      <c r="L527" s="27"/>
    </row>
    <row r="528" spans="1:12" s="1" customFormat="1" ht="36" customHeight="1">
      <c r="A528" s="31" t="s">
        <v>95</v>
      </c>
      <c r="B528" s="28"/>
      <c r="C528" s="35" t="s">
        <v>134</v>
      </c>
      <c r="D528" s="35" t="s">
        <v>134</v>
      </c>
      <c r="E528" s="10" t="s">
        <v>59</v>
      </c>
      <c r="F528" s="18">
        <f t="shared" ref="F528:G530" si="53">F474+F489+F510</f>
        <v>37600</v>
      </c>
      <c r="G528" s="18">
        <f t="shared" si="53"/>
        <v>37600</v>
      </c>
      <c r="H528" s="35" t="s">
        <v>58</v>
      </c>
      <c r="I528" s="35" t="s">
        <v>58</v>
      </c>
      <c r="J528" s="35" t="s">
        <v>134</v>
      </c>
      <c r="K528" s="35" t="s">
        <v>134</v>
      </c>
      <c r="L528" s="35" t="s">
        <v>134</v>
      </c>
    </row>
    <row r="529" spans="1:12" s="1" customFormat="1" ht="68.25" customHeight="1">
      <c r="A529" s="28"/>
      <c r="B529" s="28"/>
      <c r="C529" s="35"/>
      <c r="D529" s="35"/>
      <c r="E529" s="10" t="s">
        <v>60</v>
      </c>
      <c r="F529" s="18">
        <f t="shared" si="53"/>
        <v>37600</v>
      </c>
      <c r="G529" s="18">
        <f t="shared" si="53"/>
        <v>37600</v>
      </c>
      <c r="H529" s="35"/>
      <c r="I529" s="35"/>
      <c r="J529" s="35"/>
      <c r="K529" s="35"/>
      <c r="L529" s="35"/>
    </row>
    <row r="530" spans="1:12" s="1" customFormat="1" ht="53.25" customHeight="1">
      <c r="A530" s="28"/>
      <c r="B530" s="28"/>
      <c r="C530" s="35"/>
      <c r="D530" s="35"/>
      <c r="E530" s="10" t="s">
        <v>57</v>
      </c>
      <c r="F530" s="18">
        <f t="shared" si="53"/>
        <v>0</v>
      </c>
      <c r="G530" s="18">
        <f t="shared" si="53"/>
        <v>0</v>
      </c>
      <c r="H530" s="35"/>
      <c r="I530" s="35"/>
      <c r="J530" s="35"/>
      <c r="K530" s="35"/>
      <c r="L530" s="35"/>
    </row>
    <row r="531" spans="1:12" s="1" customFormat="1" ht="21" customHeight="1">
      <c r="A531" s="76" t="s">
        <v>309</v>
      </c>
      <c r="B531" s="77"/>
      <c r="C531" s="77"/>
      <c r="D531" s="77"/>
      <c r="E531" s="77"/>
      <c r="F531" s="77"/>
      <c r="G531" s="77"/>
      <c r="H531" s="77"/>
      <c r="I531" s="77"/>
      <c r="J531" s="77"/>
      <c r="K531" s="77"/>
      <c r="L531" s="78"/>
    </row>
    <row r="532" spans="1:12" s="1" customFormat="1" ht="36" customHeight="1">
      <c r="A532" s="76" t="s">
        <v>344</v>
      </c>
      <c r="B532" s="77"/>
      <c r="C532" s="77"/>
      <c r="D532" s="77"/>
      <c r="E532" s="77"/>
      <c r="F532" s="77"/>
      <c r="G532" s="77"/>
      <c r="H532" s="77"/>
      <c r="I532" s="77"/>
      <c r="J532" s="77"/>
      <c r="K532" s="77"/>
      <c r="L532" s="78"/>
    </row>
    <row r="533" spans="1:12" s="1" customFormat="1" ht="17.25" customHeight="1">
      <c r="A533" s="27" t="s">
        <v>104</v>
      </c>
      <c r="B533" s="79" t="s">
        <v>314</v>
      </c>
      <c r="C533" s="80"/>
      <c r="D533" s="81"/>
      <c r="E533" s="12" t="s">
        <v>59</v>
      </c>
      <c r="F533" s="19">
        <f t="shared" ref="F533:G536" si="54">F537</f>
        <v>0</v>
      </c>
      <c r="G533" s="19">
        <f t="shared" si="54"/>
        <v>0</v>
      </c>
      <c r="H533" s="26" t="s">
        <v>134</v>
      </c>
      <c r="I533" s="26" t="s">
        <v>134</v>
      </c>
      <c r="J533" s="26" t="s">
        <v>134</v>
      </c>
      <c r="K533" s="26" t="s">
        <v>134</v>
      </c>
      <c r="L533" s="26" t="s">
        <v>134</v>
      </c>
    </row>
    <row r="534" spans="1:12" s="1" customFormat="1" ht="65.25" customHeight="1">
      <c r="A534" s="27"/>
      <c r="B534" s="82"/>
      <c r="C534" s="83"/>
      <c r="D534" s="84"/>
      <c r="E534" s="12" t="s">
        <v>60</v>
      </c>
      <c r="F534" s="19">
        <f t="shared" si="54"/>
        <v>0</v>
      </c>
      <c r="G534" s="19">
        <f t="shared" si="54"/>
        <v>0</v>
      </c>
      <c r="H534" s="26"/>
      <c r="I534" s="26"/>
      <c r="J534" s="26"/>
      <c r="K534" s="26"/>
      <c r="L534" s="26"/>
    </row>
    <row r="535" spans="1:12" s="1" customFormat="1" ht="46.5" customHeight="1">
      <c r="A535" s="27"/>
      <c r="B535" s="82"/>
      <c r="C535" s="83"/>
      <c r="D535" s="84"/>
      <c r="E535" s="12" t="s">
        <v>57</v>
      </c>
      <c r="F535" s="19">
        <f t="shared" si="54"/>
        <v>0</v>
      </c>
      <c r="G535" s="19">
        <f t="shared" si="54"/>
        <v>0</v>
      </c>
      <c r="H535" s="26"/>
      <c r="I535" s="26"/>
      <c r="J535" s="26"/>
      <c r="K535" s="26"/>
      <c r="L535" s="26"/>
    </row>
    <row r="536" spans="1:12" s="1" customFormat="1" ht="53.25" customHeight="1">
      <c r="A536" s="27"/>
      <c r="B536" s="85"/>
      <c r="C536" s="86"/>
      <c r="D536" s="87"/>
      <c r="E536" s="12" t="s">
        <v>45</v>
      </c>
      <c r="F536" s="19">
        <f t="shared" si="54"/>
        <v>0</v>
      </c>
      <c r="G536" s="19">
        <f t="shared" si="54"/>
        <v>0</v>
      </c>
      <c r="H536" s="26"/>
      <c r="I536" s="26"/>
      <c r="J536" s="26"/>
      <c r="K536" s="26"/>
      <c r="L536" s="26"/>
    </row>
    <row r="537" spans="1:12" s="1" customFormat="1" ht="18.75" customHeight="1">
      <c r="A537" s="27" t="s">
        <v>75</v>
      </c>
      <c r="B537" s="28" t="s">
        <v>315</v>
      </c>
      <c r="C537" s="26" t="s">
        <v>134</v>
      </c>
      <c r="D537" s="26" t="s">
        <v>134</v>
      </c>
      <c r="E537" s="12" t="s">
        <v>59</v>
      </c>
      <c r="F537" s="19">
        <f t="shared" ref="F537:G540" si="55">F541+F545</f>
        <v>0</v>
      </c>
      <c r="G537" s="19">
        <f t="shared" si="55"/>
        <v>0</v>
      </c>
      <c r="H537" s="26" t="s">
        <v>134</v>
      </c>
      <c r="I537" s="26" t="s">
        <v>134</v>
      </c>
      <c r="J537" s="26" t="s">
        <v>134</v>
      </c>
      <c r="K537" s="26" t="s">
        <v>134</v>
      </c>
      <c r="L537" s="26" t="s">
        <v>134</v>
      </c>
    </row>
    <row r="538" spans="1:12" s="1" customFormat="1" ht="76.5" customHeight="1">
      <c r="A538" s="27"/>
      <c r="B538" s="28"/>
      <c r="C538" s="26"/>
      <c r="D538" s="26"/>
      <c r="E538" s="12" t="s">
        <v>60</v>
      </c>
      <c r="F538" s="19">
        <f t="shared" si="55"/>
        <v>0</v>
      </c>
      <c r="G538" s="19">
        <f t="shared" si="55"/>
        <v>0</v>
      </c>
      <c r="H538" s="26"/>
      <c r="I538" s="26"/>
      <c r="J538" s="26"/>
      <c r="K538" s="26"/>
      <c r="L538" s="26"/>
    </row>
    <row r="539" spans="1:12" s="1" customFormat="1" ht="61.5" customHeight="1">
      <c r="A539" s="27"/>
      <c r="B539" s="28"/>
      <c r="C539" s="26"/>
      <c r="D539" s="26"/>
      <c r="E539" s="12" t="s">
        <v>57</v>
      </c>
      <c r="F539" s="19">
        <f t="shared" si="55"/>
        <v>0</v>
      </c>
      <c r="G539" s="19">
        <f t="shared" si="55"/>
        <v>0</v>
      </c>
      <c r="H539" s="26"/>
      <c r="I539" s="26"/>
      <c r="J539" s="26"/>
      <c r="K539" s="26"/>
      <c r="L539" s="26"/>
    </row>
    <row r="540" spans="1:12" s="1" customFormat="1" ht="70.5" customHeight="1">
      <c r="A540" s="27"/>
      <c r="B540" s="28"/>
      <c r="C540" s="26"/>
      <c r="D540" s="26"/>
      <c r="E540" s="12" t="s">
        <v>45</v>
      </c>
      <c r="F540" s="19">
        <f t="shared" si="55"/>
        <v>0</v>
      </c>
      <c r="G540" s="19">
        <f t="shared" si="55"/>
        <v>0</v>
      </c>
      <c r="H540" s="26"/>
      <c r="I540" s="26"/>
      <c r="J540" s="26"/>
      <c r="K540" s="26"/>
      <c r="L540" s="26"/>
    </row>
    <row r="541" spans="1:12" s="1" customFormat="1" ht="19.5" customHeight="1">
      <c r="A541" s="27" t="s">
        <v>76</v>
      </c>
      <c r="B541" s="28" t="s">
        <v>345</v>
      </c>
      <c r="C541" s="26" t="s">
        <v>134</v>
      </c>
      <c r="D541" s="26" t="s">
        <v>134</v>
      </c>
      <c r="E541" s="12" t="s">
        <v>59</v>
      </c>
      <c r="F541" s="19">
        <f>SUM(F542:F544)</f>
        <v>0</v>
      </c>
      <c r="G541" s="19">
        <f>SUM(G542:G544)</f>
        <v>0</v>
      </c>
      <c r="H541" s="27" t="s">
        <v>347</v>
      </c>
      <c r="I541" s="26" t="s">
        <v>119</v>
      </c>
      <c r="J541" s="26" t="s">
        <v>174</v>
      </c>
      <c r="K541" s="26">
        <v>4</v>
      </c>
      <c r="L541" s="26">
        <v>4</v>
      </c>
    </row>
    <row r="542" spans="1:12" s="1" customFormat="1" ht="64.5" customHeight="1">
      <c r="A542" s="27"/>
      <c r="B542" s="28"/>
      <c r="C542" s="26"/>
      <c r="D542" s="26"/>
      <c r="E542" s="12" t="s">
        <v>60</v>
      </c>
      <c r="F542" s="19">
        <v>0</v>
      </c>
      <c r="G542" s="19">
        <v>0</v>
      </c>
      <c r="H542" s="27"/>
      <c r="I542" s="26"/>
      <c r="J542" s="26"/>
      <c r="K542" s="26"/>
      <c r="L542" s="26"/>
    </row>
    <row r="543" spans="1:12" s="1" customFormat="1" ht="53.25" customHeight="1">
      <c r="A543" s="27"/>
      <c r="B543" s="28"/>
      <c r="C543" s="26"/>
      <c r="D543" s="26"/>
      <c r="E543" s="12" t="s">
        <v>57</v>
      </c>
      <c r="F543" s="19">
        <v>0</v>
      </c>
      <c r="G543" s="19">
        <v>0</v>
      </c>
      <c r="H543" s="27"/>
      <c r="I543" s="26"/>
      <c r="J543" s="26"/>
      <c r="K543" s="26"/>
      <c r="L543" s="26"/>
    </row>
    <row r="544" spans="1:12" s="1" customFormat="1" ht="53.25" customHeight="1">
      <c r="A544" s="27"/>
      <c r="B544" s="28"/>
      <c r="C544" s="26"/>
      <c r="D544" s="26"/>
      <c r="E544" s="12" t="s">
        <v>45</v>
      </c>
      <c r="F544" s="19">
        <v>0</v>
      </c>
      <c r="G544" s="19">
        <v>0</v>
      </c>
      <c r="H544" s="27"/>
      <c r="I544" s="26"/>
      <c r="J544" s="26"/>
      <c r="K544" s="26"/>
      <c r="L544" s="26"/>
    </row>
    <row r="545" spans="1:12" s="1" customFormat="1" ht="18.75" customHeight="1">
      <c r="A545" s="27" t="s">
        <v>33</v>
      </c>
      <c r="B545" s="28" t="s">
        <v>346</v>
      </c>
      <c r="C545" s="26" t="s">
        <v>134</v>
      </c>
      <c r="D545" s="26" t="s">
        <v>134</v>
      </c>
      <c r="E545" s="12" t="s">
        <v>59</v>
      </c>
      <c r="F545" s="19">
        <f>SUM(F546:F548)</f>
        <v>0</v>
      </c>
      <c r="G545" s="19">
        <f>SUM(G546:G548)</f>
        <v>0</v>
      </c>
      <c r="H545" s="27"/>
      <c r="I545" s="26"/>
      <c r="J545" s="26"/>
      <c r="K545" s="26"/>
      <c r="L545" s="26"/>
    </row>
    <row r="546" spans="1:12" s="1" customFormat="1" ht="68.25" customHeight="1">
      <c r="A546" s="27"/>
      <c r="B546" s="28"/>
      <c r="C546" s="26"/>
      <c r="D546" s="26"/>
      <c r="E546" s="12" t="s">
        <v>60</v>
      </c>
      <c r="F546" s="19">
        <v>0</v>
      </c>
      <c r="G546" s="19">
        <v>0</v>
      </c>
      <c r="H546" s="27"/>
      <c r="I546" s="26"/>
      <c r="J546" s="26"/>
      <c r="K546" s="26"/>
      <c r="L546" s="26"/>
    </row>
    <row r="547" spans="1:12" s="1" customFormat="1" ht="53.25" customHeight="1">
      <c r="A547" s="27"/>
      <c r="B547" s="28"/>
      <c r="C547" s="26"/>
      <c r="D547" s="26"/>
      <c r="E547" s="12" t="s">
        <v>57</v>
      </c>
      <c r="F547" s="19">
        <v>0</v>
      </c>
      <c r="G547" s="19">
        <v>0</v>
      </c>
      <c r="H547" s="27"/>
      <c r="I547" s="26"/>
      <c r="J547" s="26"/>
      <c r="K547" s="26"/>
      <c r="L547" s="26"/>
    </row>
    <row r="548" spans="1:12" s="1" customFormat="1" ht="53.25" customHeight="1">
      <c r="A548" s="27"/>
      <c r="B548" s="28"/>
      <c r="C548" s="26"/>
      <c r="D548" s="26"/>
      <c r="E548" s="12" t="s">
        <v>45</v>
      </c>
      <c r="F548" s="19">
        <v>0</v>
      </c>
      <c r="G548" s="19">
        <v>0</v>
      </c>
      <c r="H548" s="27"/>
      <c r="I548" s="26"/>
      <c r="J548" s="26"/>
      <c r="K548" s="26"/>
      <c r="L548" s="26"/>
    </row>
    <row r="549" spans="1:12" s="1" customFormat="1" ht="20.25" customHeight="1">
      <c r="A549" s="27" t="s">
        <v>106</v>
      </c>
      <c r="B549" s="37" t="s">
        <v>348</v>
      </c>
      <c r="C549" s="38"/>
      <c r="D549" s="39"/>
      <c r="E549" s="12" t="s">
        <v>59</v>
      </c>
      <c r="F549" s="19">
        <f t="shared" ref="F549:G552" si="56">F553</f>
        <v>0</v>
      </c>
      <c r="G549" s="19">
        <f t="shared" si="56"/>
        <v>0</v>
      </c>
      <c r="H549" s="26" t="s">
        <v>134</v>
      </c>
      <c r="I549" s="26" t="s">
        <v>134</v>
      </c>
      <c r="J549" s="26" t="s">
        <v>134</v>
      </c>
      <c r="K549" s="26" t="s">
        <v>134</v>
      </c>
      <c r="L549" s="26" t="s">
        <v>134</v>
      </c>
    </row>
    <row r="550" spans="1:12" s="1" customFormat="1" ht="67.5" customHeight="1">
      <c r="A550" s="27"/>
      <c r="B550" s="40"/>
      <c r="C550" s="41"/>
      <c r="D550" s="42"/>
      <c r="E550" s="12" t="s">
        <v>60</v>
      </c>
      <c r="F550" s="19">
        <f t="shared" si="56"/>
        <v>0</v>
      </c>
      <c r="G550" s="19">
        <f t="shared" si="56"/>
        <v>0</v>
      </c>
      <c r="H550" s="26"/>
      <c r="I550" s="26"/>
      <c r="J550" s="26"/>
      <c r="K550" s="26"/>
      <c r="L550" s="26"/>
    </row>
    <row r="551" spans="1:12" s="1" customFormat="1" ht="50.25" customHeight="1">
      <c r="A551" s="27"/>
      <c r="B551" s="40"/>
      <c r="C551" s="41"/>
      <c r="D551" s="42"/>
      <c r="E551" s="12" t="s">
        <v>57</v>
      </c>
      <c r="F551" s="19">
        <f t="shared" si="56"/>
        <v>0</v>
      </c>
      <c r="G551" s="19">
        <f t="shared" si="56"/>
        <v>0</v>
      </c>
      <c r="H551" s="26"/>
      <c r="I551" s="26"/>
      <c r="J551" s="26"/>
      <c r="K551" s="26"/>
      <c r="L551" s="26"/>
    </row>
    <row r="552" spans="1:12" s="1" customFormat="1" ht="51" customHeight="1">
      <c r="A552" s="27"/>
      <c r="B552" s="43"/>
      <c r="C552" s="44"/>
      <c r="D552" s="45"/>
      <c r="E552" s="12" t="s">
        <v>45</v>
      </c>
      <c r="F552" s="19">
        <f t="shared" si="56"/>
        <v>0</v>
      </c>
      <c r="G552" s="19">
        <f t="shared" si="56"/>
        <v>0</v>
      </c>
      <c r="H552" s="26"/>
      <c r="I552" s="26"/>
      <c r="J552" s="26"/>
      <c r="K552" s="26"/>
      <c r="L552" s="26"/>
    </row>
    <row r="553" spans="1:12" s="1" customFormat="1" ht="39.75" customHeight="1">
      <c r="A553" s="27" t="s">
        <v>77</v>
      </c>
      <c r="B553" s="25" t="s">
        <v>310</v>
      </c>
      <c r="C553" s="26" t="s">
        <v>134</v>
      </c>
      <c r="D553" s="26" t="s">
        <v>134</v>
      </c>
      <c r="E553" s="12" t="s">
        <v>59</v>
      </c>
      <c r="F553" s="19">
        <f t="shared" ref="F553:G556" si="57">F557+F561+F565+F569+F573+F577+F581+F585+F589+F593</f>
        <v>0</v>
      </c>
      <c r="G553" s="19">
        <f t="shared" si="57"/>
        <v>0</v>
      </c>
      <c r="H553" s="26" t="s">
        <v>134</v>
      </c>
      <c r="I553" s="26" t="s">
        <v>134</v>
      </c>
      <c r="J553" s="26" t="s">
        <v>134</v>
      </c>
      <c r="K553" s="26" t="s">
        <v>134</v>
      </c>
      <c r="L553" s="26" t="s">
        <v>134</v>
      </c>
    </row>
    <row r="554" spans="1:12" s="1" customFormat="1" ht="86.25" customHeight="1">
      <c r="A554" s="27"/>
      <c r="B554" s="25"/>
      <c r="C554" s="26"/>
      <c r="D554" s="26"/>
      <c r="E554" s="12" t="s">
        <v>60</v>
      </c>
      <c r="F554" s="19">
        <f t="shared" si="57"/>
        <v>0</v>
      </c>
      <c r="G554" s="19">
        <f t="shared" si="57"/>
        <v>0</v>
      </c>
      <c r="H554" s="26"/>
      <c r="I554" s="26"/>
      <c r="J554" s="26"/>
      <c r="K554" s="26"/>
      <c r="L554" s="26"/>
    </row>
    <row r="555" spans="1:12" s="1" customFormat="1" ht="70.5" customHeight="1">
      <c r="A555" s="27"/>
      <c r="B555" s="25"/>
      <c r="C555" s="26"/>
      <c r="D555" s="26"/>
      <c r="E555" s="12" t="s">
        <v>57</v>
      </c>
      <c r="F555" s="19">
        <f t="shared" si="57"/>
        <v>0</v>
      </c>
      <c r="G555" s="19">
        <f t="shared" si="57"/>
        <v>0</v>
      </c>
      <c r="H555" s="26"/>
      <c r="I555" s="26"/>
      <c r="J555" s="26"/>
      <c r="K555" s="26"/>
      <c r="L555" s="26"/>
    </row>
    <row r="556" spans="1:12" s="1" customFormat="1" ht="75" customHeight="1">
      <c r="A556" s="27"/>
      <c r="B556" s="25"/>
      <c r="C556" s="26"/>
      <c r="D556" s="26"/>
      <c r="E556" s="12" t="s">
        <v>45</v>
      </c>
      <c r="F556" s="19">
        <f t="shared" si="57"/>
        <v>0</v>
      </c>
      <c r="G556" s="19">
        <f t="shared" si="57"/>
        <v>0</v>
      </c>
      <c r="H556" s="26"/>
      <c r="I556" s="26"/>
      <c r="J556" s="26"/>
      <c r="K556" s="26"/>
      <c r="L556" s="26"/>
    </row>
    <row r="557" spans="1:12" s="1" customFormat="1" ht="19.5" customHeight="1">
      <c r="A557" s="27" t="s">
        <v>78</v>
      </c>
      <c r="B557" s="28" t="s">
        <v>351</v>
      </c>
      <c r="C557" s="26" t="s">
        <v>134</v>
      </c>
      <c r="D557" s="26" t="s">
        <v>134</v>
      </c>
      <c r="E557" s="12" t="s">
        <v>59</v>
      </c>
      <c r="F557" s="19">
        <f>SUM(F558:F560)</f>
        <v>0</v>
      </c>
      <c r="G557" s="19">
        <f>SUM(G558:G560)</f>
        <v>0</v>
      </c>
      <c r="H557" s="27" t="s">
        <v>353</v>
      </c>
      <c r="I557" s="26" t="s">
        <v>119</v>
      </c>
      <c r="J557" s="26" t="s">
        <v>174</v>
      </c>
      <c r="K557" s="26">
        <v>10</v>
      </c>
      <c r="L557" s="26">
        <v>10</v>
      </c>
    </row>
    <row r="558" spans="1:12" s="1" customFormat="1" ht="65.25" customHeight="1">
      <c r="A558" s="27"/>
      <c r="B558" s="28"/>
      <c r="C558" s="26"/>
      <c r="D558" s="26"/>
      <c r="E558" s="12" t="s">
        <v>60</v>
      </c>
      <c r="F558" s="19">
        <v>0</v>
      </c>
      <c r="G558" s="19">
        <v>0</v>
      </c>
      <c r="H558" s="27"/>
      <c r="I558" s="26"/>
      <c r="J558" s="26"/>
      <c r="K558" s="26"/>
      <c r="L558" s="26"/>
    </row>
    <row r="559" spans="1:12" s="1" customFormat="1" ht="49.5" customHeight="1">
      <c r="A559" s="27"/>
      <c r="B559" s="28"/>
      <c r="C559" s="26"/>
      <c r="D559" s="26"/>
      <c r="E559" s="12" t="s">
        <v>57</v>
      </c>
      <c r="F559" s="19">
        <v>0</v>
      </c>
      <c r="G559" s="19">
        <v>0</v>
      </c>
      <c r="H559" s="27"/>
      <c r="I559" s="26"/>
      <c r="J559" s="26"/>
      <c r="K559" s="26"/>
      <c r="L559" s="26"/>
    </row>
    <row r="560" spans="1:12" s="1" customFormat="1" ht="54.75" customHeight="1">
      <c r="A560" s="27"/>
      <c r="B560" s="28"/>
      <c r="C560" s="26"/>
      <c r="D560" s="26"/>
      <c r="E560" s="12" t="s">
        <v>45</v>
      </c>
      <c r="F560" s="19">
        <v>0</v>
      </c>
      <c r="G560" s="19">
        <v>0</v>
      </c>
      <c r="H560" s="27"/>
      <c r="I560" s="26"/>
      <c r="J560" s="26"/>
      <c r="K560" s="26"/>
      <c r="L560" s="26"/>
    </row>
    <row r="561" spans="1:12" s="1" customFormat="1" ht="18.75" customHeight="1">
      <c r="A561" s="27" t="s">
        <v>36</v>
      </c>
      <c r="B561" s="28" t="s">
        <v>352</v>
      </c>
      <c r="C561" s="26" t="s">
        <v>134</v>
      </c>
      <c r="D561" s="26" t="s">
        <v>134</v>
      </c>
      <c r="E561" s="12" t="s">
        <v>59</v>
      </c>
      <c r="F561" s="19">
        <f>SUM(F562:F564)</f>
        <v>0</v>
      </c>
      <c r="G561" s="19">
        <f>SUM(G562:G564)</f>
        <v>0</v>
      </c>
      <c r="H561" s="27"/>
      <c r="I561" s="26"/>
      <c r="J561" s="26"/>
      <c r="K561" s="26"/>
      <c r="L561" s="26"/>
    </row>
    <row r="562" spans="1:12" s="1" customFormat="1" ht="70.5" customHeight="1">
      <c r="A562" s="27"/>
      <c r="B562" s="28"/>
      <c r="C562" s="26"/>
      <c r="D562" s="26"/>
      <c r="E562" s="12" t="s">
        <v>60</v>
      </c>
      <c r="F562" s="19">
        <v>0</v>
      </c>
      <c r="G562" s="19">
        <v>0</v>
      </c>
      <c r="H562" s="27"/>
      <c r="I562" s="26"/>
      <c r="J562" s="26"/>
      <c r="K562" s="26"/>
      <c r="L562" s="26"/>
    </row>
    <row r="563" spans="1:12" s="1" customFormat="1" ht="51" customHeight="1">
      <c r="A563" s="27"/>
      <c r="B563" s="28"/>
      <c r="C563" s="26"/>
      <c r="D563" s="26"/>
      <c r="E563" s="12" t="s">
        <v>57</v>
      </c>
      <c r="F563" s="19">
        <v>0</v>
      </c>
      <c r="G563" s="19">
        <v>0</v>
      </c>
      <c r="H563" s="27"/>
      <c r="I563" s="26"/>
      <c r="J563" s="26"/>
      <c r="K563" s="26"/>
      <c r="L563" s="26"/>
    </row>
    <row r="564" spans="1:12" s="1" customFormat="1" ht="51.75" customHeight="1">
      <c r="A564" s="27"/>
      <c r="B564" s="28"/>
      <c r="C564" s="26"/>
      <c r="D564" s="26"/>
      <c r="E564" s="12" t="s">
        <v>45</v>
      </c>
      <c r="F564" s="19">
        <v>0</v>
      </c>
      <c r="G564" s="19">
        <v>0</v>
      </c>
      <c r="H564" s="27"/>
      <c r="I564" s="26"/>
      <c r="J564" s="26"/>
      <c r="K564" s="26"/>
      <c r="L564" s="26"/>
    </row>
    <row r="565" spans="1:12" s="1" customFormat="1" ht="18" customHeight="1">
      <c r="A565" s="27" t="s">
        <v>37</v>
      </c>
      <c r="B565" s="28" t="s">
        <v>354</v>
      </c>
      <c r="C565" s="26" t="s">
        <v>134</v>
      </c>
      <c r="D565" s="26" t="s">
        <v>134</v>
      </c>
      <c r="E565" s="12" t="s">
        <v>59</v>
      </c>
      <c r="F565" s="19">
        <f>SUM(F566:F568)</f>
        <v>0</v>
      </c>
      <c r="G565" s="19">
        <f>SUM(G566:G568)</f>
        <v>0</v>
      </c>
      <c r="H565" s="27" t="s">
        <v>319</v>
      </c>
      <c r="I565" s="26" t="s">
        <v>119</v>
      </c>
      <c r="J565" s="26" t="s">
        <v>174</v>
      </c>
      <c r="K565" s="26">
        <v>2200</v>
      </c>
      <c r="L565" s="26">
        <v>2200</v>
      </c>
    </row>
    <row r="566" spans="1:12" s="1" customFormat="1" ht="69" customHeight="1">
      <c r="A566" s="27"/>
      <c r="B566" s="28"/>
      <c r="C566" s="26"/>
      <c r="D566" s="26"/>
      <c r="E566" s="12" t="s">
        <v>60</v>
      </c>
      <c r="F566" s="19">
        <v>0</v>
      </c>
      <c r="G566" s="19">
        <v>0</v>
      </c>
      <c r="H566" s="27"/>
      <c r="I566" s="26"/>
      <c r="J566" s="26"/>
      <c r="K566" s="26"/>
      <c r="L566" s="26"/>
    </row>
    <row r="567" spans="1:12" s="1" customFormat="1" ht="55.5" customHeight="1">
      <c r="A567" s="27"/>
      <c r="B567" s="28"/>
      <c r="C567" s="26"/>
      <c r="D567" s="26"/>
      <c r="E567" s="12" t="s">
        <v>57</v>
      </c>
      <c r="F567" s="19">
        <v>0</v>
      </c>
      <c r="G567" s="19">
        <v>0</v>
      </c>
      <c r="H567" s="27"/>
      <c r="I567" s="26"/>
      <c r="J567" s="26"/>
      <c r="K567" s="26"/>
      <c r="L567" s="26"/>
    </row>
    <row r="568" spans="1:12" s="1" customFormat="1" ht="55.5" customHeight="1">
      <c r="A568" s="27"/>
      <c r="B568" s="28"/>
      <c r="C568" s="26"/>
      <c r="D568" s="26"/>
      <c r="E568" s="12" t="s">
        <v>45</v>
      </c>
      <c r="F568" s="19">
        <v>0</v>
      </c>
      <c r="G568" s="19">
        <v>0</v>
      </c>
      <c r="H568" s="27"/>
      <c r="I568" s="26"/>
      <c r="J568" s="26"/>
      <c r="K568" s="26"/>
      <c r="L568" s="26"/>
    </row>
    <row r="569" spans="1:12" s="1" customFormat="1" ht="18.75" customHeight="1">
      <c r="A569" s="27" t="s">
        <v>38</v>
      </c>
      <c r="B569" s="28" t="s">
        <v>359</v>
      </c>
      <c r="C569" s="26" t="s">
        <v>134</v>
      </c>
      <c r="D569" s="26" t="s">
        <v>134</v>
      </c>
      <c r="E569" s="12" t="s">
        <v>59</v>
      </c>
      <c r="F569" s="19">
        <f>SUM(F570:F572)</f>
        <v>0</v>
      </c>
      <c r="G569" s="19">
        <f>SUM(G570:G572)</f>
        <v>0</v>
      </c>
      <c r="H569" s="27" t="s">
        <v>355</v>
      </c>
      <c r="I569" s="26" t="s">
        <v>126</v>
      </c>
      <c r="J569" s="26" t="s">
        <v>174</v>
      </c>
      <c r="K569" s="26">
        <v>9</v>
      </c>
      <c r="L569" s="26">
        <v>9</v>
      </c>
    </row>
    <row r="570" spans="1:12" s="1" customFormat="1" ht="75.75" customHeight="1">
      <c r="A570" s="27"/>
      <c r="B570" s="28"/>
      <c r="C570" s="26"/>
      <c r="D570" s="26"/>
      <c r="E570" s="12" t="s">
        <v>60</v>
      </c>
      <c r="F570" s="19">
        <v>0</v>
      </c>
      <c r="G570" s="19">
        <v>0</v>
      </c>
      <c r="H570" s="27"/>
      <c r="I570" s="26"/>
      <c r="J570" s="26"/>
      <c r="K570" s="26"/>
      <c r="L570" s="26"/>
    </row>
    <row r="571" spans="1:12" s="1" customFormat="1" ht="55.5" customHeight="1">
      <c r="A571" s="27"/>
      <c r="B571" s="28"/>
      <c r="C571" s="26"/>
      <c r="D571" s="26"/>
      <c r="E571" s="12" t="s">
        <v>57</v>
      </c>
      <c r="F571" s="19">
        <v>0</v>
      </c>
      <c r="G571" s="19">
        <v>0</v>
      </c>
      <c r="H571" s="27"/>
      <c r="I571" s="26"/>
      <c r="J571" s="26"/>
      <c r="K571" s="26"/>
      <c r="L571" s="26"/>
    </row>
    <row r="572" spans="1:12" s="1" customFormat="1" ht="55.5" customHeight="1">
      <c r="A572" s="27"/>
      <c r="B572" s="28"/>
      <c r="C572" s="26"/>
      <c r="D572" s="26"/>
      <c r="E572" s="12" t="s">
        <v>45</v>
      </c>
      <c r="F572" s="19">
        <v>0</v>
      </c>
      <c r="G572" s="19">
        <v>0</v>
      </c>
      <c r="H572" s="27"/>
      <c r="I572" s="26"/>
      <c r="J572" s="26"/>
      <c r="K572" s="26"/>
      <c r="L572" s="26"/>
    </row>
    <row r="573" spans="1:12" s="1" customFormat="1" ht="19.5" customHeight="1">
      <c r="A573" s="27" t="s">
        <v>39</v>
      </c>
      <c r="B573" s="28" t="s">
        <v>360</v>
      </c>
      <c r="C573" s="26" t="s">
        <v>134</v>
      </c>
      <c r="D573" s="26" t="s">
        <v>134</v>
      </c>
      <c r="E573" s="12" t="s">
        <v>59</v>
      </c>
      <c r="F573" s="19">
        <f>SUM(F574:F576)</f>
        <v>0</v>
      </c>
      <c r="G573" s="19">
        <f>SUM(G574:G576)</f>
        <v>0</v>
      </c>
      <c r="H573" s="27" t="s">
        <v>358</v>
      </c>
      <c r="I573" s="26" t="s">
        <v>119</v>
      </c>
      <c r="J573" s="26" t="s">
        <v>174</v>
      </c>
      <c r="K573" s="26">
        <v>6</v>
      </c>
      <c r="L573" s="26">
        <v>6</v>
      </c>
    </row>
    <row r="574" spans="1:12" s="1" customFormat="1" ht="66" customHeight="1">
      <c r="A574" s="27"/>
      <c r="B574" s="28"/>
      <c r="C574" s="26"/>
      <c r="D574" s="26"/>
      <c r="E574" s="12" t="s">
        <v>60</v>
      </c>
      <c r="F574" s="19">
        <v>0</v>
      </c>
      <c r="G574" s="19">
        <v>0</v>
      </c>
      <c r="H574" s="27"/>
      <c r="I574" s="26"/>
      <c r="J574" s="26"/>
      <c r="K574" s="26"/>
      <c r="L574" s="26"/>
    </row>
    <row r="575" spans="1:12" s="1" customFormat="1" ht="49.5" customHeight="1">
      <c r="A575" s="27"/>
      <c r="B575" s="28"/>
      <c r="C575" s="26"/>
      <c r="D575" s="26"/>
      <c r="E575" s="12" t="s">
        <v>57</v>
      </c>
      <c r="F575" s="19">
        <v>0</v>
      </c>
      <c r="G575" s="19">
        <v>0</v>
      </c>
      <c r="H575" s="27"/>
      <c r="I575" s="26"/>
      <c r="J575" s="26"/>
      <c r="K575" s="26"/>
      <c r="L575" s="26"/>
    </row>
    <row r="576" spans="1:12" s="1" customFormat="1" ht="50.25" customHeight="1">
      <c r="A576" s="27"/>
      <c r="B576" s="28"/>
      <c r="C576" s="26"/>
      <c r="D576" s="26"/>
      <c r="E576" s="12" t="s">
        <v>45</v>
      </c>
      <c r="F576" s="19">
        <v>0</v>
      </c>
      <c r="G576" s="19">
        <v>0</v>
      </c>
      <c r="H576" s="27"/>
      <c r="I576" s="26"/>
      <c r="J576" s="26"/>
      <c r="K576" s="26"/>
      <c r="L576" s="26"/>
    </row>
    <row r="577" spans="1:12" s="1" customFormat="1" ht="18" customHeight="1">
      <c r="A577" s="27" t="s">
        <v>40</v>
      </c>
      <c r="B577" s="28" t="s">
        <v>356</v>
      </c>
      <c r="C577" s="26" t="s">
        <v>134</v>
      </c>
      <c r="D577" s="26" t="s">
        <v>134</v>
      </c>
      <c r="E577" s="12" t="s">
        <v>59</v>
      </c>
      <c r="F577" s="19">
        <f>SUM(F578:F580)</f>
        <v>0</v>
      </c>
      <c r="G577" s="19">
        <f>SUM(G578:G580)</f>
        <v>0</v>
      </c>
      <c r="H577" s="27"/>
      <c r="I577" s="26"/>
      <c r="J577" s="26"/>
      <c r="K577" s="26"/>
      <c r="L577" s="26"/>
    </row>
    <row r="578" spans="1:12" s="1" customFormat="1" ht="67.5" customHeight="1">
      <c r="A578" s="27"/>
      <c r="B578" s="28"/>
      <c r="C578" s="26"/>
      <c r="D578" s="26"/>
      <c r="E578" s="12" t="s">
        <v>60</v>
      </c>
      <c r="F578" s="19">
        <v>0</v>
      </c>
      <c r="G578" s="19">
        <v>0</v>
      </c>
      <c r="H578" s="27"/>
      <c r="I578" s="26"/>
      <c r="J578" s="26"/>
      <c r="K578" s="26"/>
      <c r="L578" s="26"/>
    </row>
    <row r="579" spans="1:12" s="1" customFormat="1" ht="48.75" customHeight="1">
      <c r="A579" s="27"/>
      <c r="B579" s="28"/>
      <c r="C579" s="26"/>
      <c r="D579" s="26"/>
      <c r="E579" s="12" t="s">
        <v>57</v>
      </c>
      <c r="F579" s="19">
        <v>0</v>
      </c>
      <c r="G579" s="19">
        <v>0</v>
      </c>
      <c r="H579" s="27"/>
      <c r="I579" s="26"/>
      <c r="J579" s="26"/>
      <c r="K579" s="26"/>
      <c r="L579" s="26"/>
    </row>
    <row r="580" spans="1:12" s="1" customFormat="1" ht="49.5" customHeight="1">
      <c r="A580" s="27"/>
      <c r="B580" s="28"/>
      <c r="C580" s="26"/>
      <c r="D580" s="26"/>
      <c r="E580" s="12" t="s">
        <v>45</v>
      </c>
      <c r="F580" s="19">
        <v>0</v>
      </c>
      <c r="G580" s="19">
        <v>0</v>
      </c>
      <c r="H580" s="27"/>
      <c r="I580" s="26"/>
      <c r="J580" s="26"/>
      <c r="K580" s="26"/>
      <c r="L580" s="26"/>
    </row>
    <row r="581" spans="1:12" s="1" customFormat="1" ht="19.5" customHeight="1">
      <c r="A581" s="27" t="s">
        <v>41</v>
      </c>
      <c r="B581" s="28" t="s">
        <v>357</v>
      </c>
      <c r="C581" s="26" t="s">
        <v>134</v>
      </c>
      <c r="D581" s="26" t="s">
        <v>134</v>
      </c>
      <c r="E581" s="12" t="s">
        <v>59</v>
      </c>
      <c r="F581" s="19">
        <f>SUM(F582:F584)</f>
        <v>0</v>
      </c>
      <c r="G581" s="19">
        <f>SUM(G582:G584)</f>
        <v>0</v>
      </c>
      <c r="H581" s="27"/>
      <c r="I581" s="26"/>
      <c r="J581" s="26"/>
      <c r="K581" s="26"/>
      <c r="L581" s="26"/>
    </row>
    <row r="582" spans="1:12" s="1" customFormat="1" ht="69" customHeight="1">
      <c r="A582" s="27"/>
      <c r="B582" s="28"/>
      <c r="C582" s="26"/>
      <c r="D582" s="26"/>
      <c r="E582" s="12" t="s">
        <v>60</v>
      </c>
      <c r="F582" s="19">
        <v>0</v>
      </c>
      <c r="G582" s="19">
        <v>0</v>
      </c>
      <c r="H582" s="27"/>
      <c r="I582" s="26"/>
      <c r="J582" s="26"/>
      <c r="K582" s="26"/>
      <c r="L582" s="26"/>
    </row>
    <row r="583" spans="1:12" s="1" customFormat="1" ht="56.25" customHeight="1">
      <c r="A583" s="27"/>
      <c r="B583" s="28"/>
      <c r="C583" s="26"/>
      <c r="D583" s="26"/>
      <c r="E583" s="12" t="s">
        <v>57</v>
      </c>
      <c r="F583" s="19">
        <v>0</v>
      </c>
      <c r="G583" s="19">
        <v>0</v>
      </c>
      <c r="H583" s="27"/>
      <c r="I583" s="26"/>
      <c r="J583" s="26"/>
      <c r="K583" s="26"/>
      <c r="L583" s="26"/>
    </row>
    <row r="584" spans="1:12" s="1" customFormat="1" ht="49.5" customHeight="1">
      <c r="A584" s="27"/>
      <c r="B584" s="28"/>
      <c r="C584" s="26"/>
      <c r="D584" s="26"/>
      <c r="E584" s="12" t="s">
        <v>45</v>
      </c>
      <c r="F584" s="19">
        <v>0</v>
      </c>
      <c r="G584" s="19">
        <v>0</v>
      </c>
      <c r="H584" s="27"/>
      <c r="I584" s="26"/>
      <c r="J584" s="26"/>
      <c r="K584" s="26"/>
      <c r="L584" s="26"/>
    </row>
    <row r="585" spans="1:12" s="1" customFormat="1" ht="19.5" customHeight="1">
      <c r="A585" s="27" t="s">
        <v>311</v>
      </c>
      <c r="B585" s="28" t="s">
        <v>361</v>
      </c>
      <c r="C585" s="26" t="s">
        <v>134</v>
      </c>
      <c r="D585" s="26" t="s">
        <v>134</v>
      </c>
      <c r="E585" s="12" t="s">
        <v>59</v>
      </c>
      <c r="F585" s="19">
        <f>SUM(F586:F588)</f>
        <v>0</v>
      </c>
      <c r="G585" s="19">
        <f>SUM(G586:G588)</f>
        <v>0</v>
      </c>
      <c r="H585" s="27" t="s">
        <v>364</v>
      </c>
      <c r="I585" s="26" t="s">
        <v>119</v>
      </c>
      <c r="J585" s="26" t="s">
        <v>174</v>
      </c>
      <c r="K585" s="26">
        <v>25282</v>
      </c>
      <c r="L585" s="26">
        <v>25282</v>
      </c>
    </row>
    <row r="586" spans="1:12" s="1" customFormat="1" ht="67.5" customHeight="1">
      <c r="A586" s="27"/>
      <c r="B586" s="28"/>
      <c r="C586" s="26"/>
      <c r="D586" s="26"/>
      <c r="E586" s="12" t="s">
        <v>60</v>
      </c>
      <c r="F586" s="19">
        <v>0</v>
      </c>
      <c r="G586" s="19">
        <v>0</v>
      </c>
      <c r="H586" s="27"/>
      <c r="I586" s="26"/>
      <c r="J586" s="65"/>
      <c r="K586" s="65"/>
      <c r="L586" s="65"/>
    </row>
    <row r="587" spans="1:12" s="1" customFormat="1" ht="56.25" customHeight="1">
      <c r="A587" s="27"/>
      <c r="B587" s="28"/>
      <c r="C587" s="26"/>
      <c r="D587" s="26"/>
      <c r="E587" s="12" t="s">
        <v>57</v>
      </c>
      <c r="F587" s="19">
        <v>0</v>
      </c>
      <c r="G587" s="19">
        <v>0</v>
      </c>
      <c r="H587" s="27"/>
      <c r="I587" s="26"/>
      <c r="J587" s="65"/>
      <c r="K587" s="65"/>
      <c r="L587" s="65"/>
    </row>
    <row r="588" spans="1:12" s="1" customFormat="1" ht="54.75" customHeight="1">
      <c r="A588" s="27"/>
      <c r="B588" s="28"/>
      <c r="C588" s="26"/>
      <c r="D588" s="26"/>
      <c r="E588" s="12" t="s">
        <v>45</v>
      </c>
      <c r="F588" s="19">
        <v>0</v>
      </c>
      <c r="G588" s="19">
        <v>0</v>
      </c>
      <c r="H588" s="27"/>
      <c r="I588" s="26"/>
      <c r="J588" s="65"/>
      <c r="K588" s="65"/>
      <c r="L588" s="65"/>
    </row>
    <row r="589" spans="1:12" s="1" customFormat="1" ht="18.75" customHeight="1">
      <c r="A589" s="27" t="s">
        <v>349</v>
      </c>
      <c r="B589" s="28" t="s">
        <v>362</v>
      </c>
      <c r="C589" s="26" t="s">
        <v>134</v>
      </c>
      <c r="D589" s="26" t="s">
        <v>134</v>
      </c>
      <c r="E589" s="12" t="s">
        <v>59</v>
      </c>
      <c r="F589" s="19">
        <f>SUM(F590:F592)</f>
        <v>0</v>
      </c>
      <c r="G589" s="19">
        <f>SUM(G590:G592)</f>
        <v>0</v>
      </c>
      <c r="H589" s="27"/>
      <c r="I589" s="26"/>
      <c r="J589" s="65"/>
      <c r="K589" s="65"/>
      <c r="L589" s="65"/>
    </row>
    <row r="590" spans="1:12" s="1" customFormat="1" ht="74.25" customHeight="1">
      <c r="A590" s="27"/>
      <c r="B590" s="28"/>
      <c r="C590" s="26"/>
      <c r="D590" s="26"/>
      <c r="E590" s="12" t="s">
        <v>60</v>
      </c>
      <c r="F590" s="19">
        <v>0</v>
      </c>
      <c r="G590" s="19">
        <v>0</v>
      </c>
      <c r="H590" s="27"/>
      <c r="I590" s="26"/>
      <c r="J590" s="65"/>
      <c r="K590" s="65"/>
      <c r="L590" s="65"/>
    </row>
    <row r="591" spans="1:12" s="1" customFormat="1" ht="54.75" customHeight="1">
      <c r="A591" s="27"/>
      <c r="B591" s="28"/>
      <c r="C591" s="26"/>
      <c r="D591" s="26"/>
      <c r="E591" s="12" t="s">
        <v>57</v>
      </c>
      <c r="F591" s="19">
        <v>0</v>
      </c>
      <c r="G591" s="19">
        <v>0</v>
      </c>
      <c r="H591" s="27"/>
      <c r="I591" s="26"/>
      <c r="J591" s="65"/>
      <c r="K591" s="65"/>
      <c r="L591" s="65"/>
    </row>
    <row r="592" spans="1:12" s="1" customFormat="1" ht="54.75" customHeight="1">
      <c r="A592" s="27"/>
      <c r="B592" s="28"/>
      <c r="C592" s="26"/>
      <c r="D592" s="26"/>
      <c r="E592" s="12" t="s">
        <v>45</v>
      </c>
      <c r="F592" s="19">
        <v>0</v>
      </c>
      <c r="G592" s="19">
        <v>0</v>
      </c>
      <c r="H592" s="27"/>
      <c r="I592" s="26"/>
      <c r="J592" s="65"/>
      <c r="K592" s="65"/>
      <c r="L592" s="65"/>
    </row>
    <row r="593" spans="1:12" s="1" customFormat="1" ht="18" customHeight="1">
      <c r="A593" s="27" t="s">
        <v>350</v>
      </c>
      <c r="B593" s="28" t="s">
        <v>363</v>
      </c>
      <c r="C593" s="26" t="s">
        <v>134</v>
      </c>
      <c r="D593" s="26" t="s">
        <v>134</v>
      </c>
      <c r="E593" s="12" t="s">
        <v>59</v>
      </c>
      <c r="F593" s="19">
        <f>SUM(F594:F596)</f>
        <v>0</v>
      </c>
      <c r="G593" s="19">
        <f>SUM(G594:G596)</f>
        <v>0</v>
      </c>
      <c r="H593" s="27"/>
      <c r="I593" s="26"/>
      <c r="J593" s="65"/>
      <c r="K593" s="65"/>
      <c r="L593" s="65"/>
    </row>
    <row r="594" spans="1:12" s="1" customFormat="1" ht="66.75" customHeight="1">
      <c r="A594" s="27"/>
      <c r="B594" s="28"/>
      <c r="C594" s="26"/>
      <c r="D594" s="26"/>
      <c r="E594" s="12" t="s">
        <v>60</v>
      </c>
      <c r="F594" s="19">
        <v>0</v>
      </c>
      <c r="G594" s="19">
        <v>0</v>
      </c>
      <c r="H594" s="27"/>
      <c r="I594" s="26"/>
      <c r="J594" s="65"/>
      <c r="K594" s="65"/>
      <c r="L594" s="65"/>
    </row>
    <row r="595" spans="1:12" s="1" customFormat="1" ht="49.5" customHeight="1">
      <c r="A595" s="27"/>
      <c r="B595" s="28"/>
      <c r="C595" s="26"/>
      <c r="D595" s="26"/>
      <c r="E595" s="12" t="s">
        <v>57</v>
      </c>
      <c r="F595" s="19">
        <v>0</v>
      </c>
      <c r="G595" s="19">
        <v>0</v>
      </c>
      <c r="H595" s="27"/>
      <c r="I595" s="26"/>
      <c r="J595" s="65"/>
      <c r="K595" s="65"/>
      <c r="L595" s="65"/>
    </row>
    <row r="596" spans="1:12" s="1" customFormat="1" ht="54.75" customHeight="1">
      <c r="A596" s="27"/>
      <c r="B596" s="28"/>
      <c r="C596" s="26"/>
      <c r="D596" s="26"/>
      <c r="E596" s="12" t="s">
        <v>45</v>
      </c>
      <c r="F596" s="19">
        <v>0</v>
      </c>
      <c r="G596" s="19">
        <v>0</v>
      </c>
      <c r="H596" s="27"/>
      <c r="I596" s="26"/>
      <c r="J596" s="65"/>
      <c r="K596" s="65"/>
      <c r="L596" s="65"/>
    </row>
    <row r="597" spans="1:12" s="1" customFormat="1" ht="21" customHeight="1">
      <c r="A597" s="27" t="s">
        <v>138</v>
      </c>
      <c r="B597" s="37" t="s">
        <v>312</v>
      </c>
      <c r="C597" s="38"/>
      <c r="D597" s="39"/>
      <c r="E597" s="12" t="s">
        <v>59</v>
      </c>
      <c r="F597" s="19">
        <f t="shared" ref="F597:G600" si="58">F601</f>
        <v>0</v>
      </c>
      <c r="G597" s="19">
        <f t="shared" si="58"/>
        <v>0</v>
      </c>
      <c r="H597" s="26" t="s">
        <v>134</v>
      </c>
      <c r="I597" s="26" t="s">
        <v>134</v>
      </c>
      <c r="J597" s="26" t="s">
        <v>134</v>
      </c>
      <c r="K597" s="26" t="s">
        <v>134</v>
      </c>
      <c r="L597" s="26" t="s">
        <v>134</v>
      </c>
    </row>
    <row r="598" spans="1:12" s="1" customFormat="1" ht="70.5" customHeight="1">
      <c r="A598" s="27"/>
      <c r="B598" s="40"/>
      <c r="C598" s="41"/>
      <c r="D598" s="42"/>
      <c r="E598" s="12" t="s">
        <v>60</v>
      </c>
      <c r="F598" s="19">
        <f t="shared" si="58"/>
        <v>0</v>
      </c>
      <c r="G598" s="19">
        <f t="shared" si="58"/>
        <v>0</v>
      </c>
      <c r="H598" s="26"/>
      <c r="I598" s="26"/>
      <c r="J598" s="26"/>
      <c r="K598" s="26"/>
      <c r="L598" s="26"/>
    </row>
    <row r="599" spans="1:12" s="1" customFormat="1" ht="54.75" customHeight="1">
      <c r="A599" s="27"/>
      <c r="B599" s="40"/>
      <c r="C599" s="41"/>
      <c r="D599" s="42"/>
      <c r="E599" s="12" t="s">
        <v>57</v>
      </c>
      <c r="F599" s="19">
        <f t="shared" si="58"/>
        <v>0</v>
      </c>
      <c r="G599" s="19">
        <f t="shared" si="58"/>
        <v>0</v>
      </c>
      <c r="H599" s="26"/>
      <c r="I599" s="26"/>
      <c r="J599" s="26"/>
      <c r="K599" s="26"/>
      <c r="L599" s="26"/>
    </row>
    <row r="600" spans="1:12" s="1" customFormat="1" ht="54.75" customHeight="1">
      <c r="A600" s="27"/>
      <c r="B600" s="43"/>
      <c r="C600" s="44"/>
      <c r="D600" s="45"/>
      <c r="E600" s="12" t="s">
        <v>45</v>
      </c>
      <c r="F600" s="19">
        <f t="shared" si="58"/>
        <v>0</v>
      </c>
      <c r="G600" s="19">
        <f t="shared" si="58"/>
        <v>0</v>
      </c>
      <c r="H600" s="26"/>
      <c r="I600" s="26"/>
      <c r="J600" s="26"/>
      <c r="K600" s="26"/>
      <c r="L600" s="26"/>
    </row>
    <row r="601" spans="1:12" s="1" customFormat="1" ht="24" customHeight="1">
      <c r="A601" s="27" t="s">
        <v>79</v>
      </c>
      <c r="B601" s="25" t="s">
        <v>313</v>
      </c>
      <c r="C601" s="26" t="s">
        <v>134</v>
      </c>
      <c r="D601" s="26" t="s">
        <v>134</v>
      </c>
      <c r="E601" s="12" t="s">
        <v>59</v>
      </c>
      <c r="F601" s="19">
        <f t="shared" ref="F601:G604" si="59">F605+F609</f>
        <v>0</v>
      </c>
      <c r="G601" s="19">
        <f t="shared" si="59"/>
        <v>0</v>
      </c>
      <c r="H601" s="26" t="s">
        <v>134</v>
      </c>
      <c r="I601" s="26" t="s">
        <v>134</v>
      </c>
      <c r="J601" s="26" t="s">
        <v>134</v>
      </c>
      <c r="K601" s="26" t="s">
        <v>134</v>
      </c>
      <c r="L601" s="26" t="s">
        <v>134</v>
      </c>
    </row>
    <row r="602" spans="1:12" s="1" customFormat="1" ht="66.75" customHeight="1">
      <c r="A602" s="27"/>
      <c r="B602" s="25"/>
      <c r="C602" s="26"/>
      <c r="D602" s="26"/>
      <c r="E602" s="12" t="s">
        <v>60</v>
      </c>
      <c r="F602" s="19">
        <f t="shared" si="59"/>
        <v>0</v>
      </c>
      <c r="G602" s="19">
        <f t="shared" si="59"/>
        <v>0</v>
      </c>
      <c r="H602" s="26"/>
      <c r="I602" s="26"/>
      <c r="J602" s="26"/>
      <c r="K602" s="26"/>
      <c r="L602" s="26"/>
    </row>
    <row r="603" spans="1:12" s="1" customFormat="1" ht="54.75" customHeight="1">
      <c r="A603" s="27"/>
      <c r="B603" s="25"/>
      <c r="C603" s="26"/>
      <c r="D603" s="26"/>
      <c r="E603" s="12" t="s">
        <v>57</v>
      </c>
      <c r="F603" s="19">
        <f t="shared" si="59"/>
        <v>0</v>
      </c>
      <c r="G603" s="19">
        <f t="shared" si="59"/>
        <v>0</v>
      </c>
      <c r="H603" s="26"/>
      <c r="I603" s="26"/>
      <c r="J603" s="26"/>
      <c r="K603" s="26"/>
      <c r="L603" s="26"/>
    </row>
    <row r="604" spans="1:12" s="1" customFormat="1" ht="54.75" customHeight="1">
      <c r="A604" s="27"/>
      <c r="B604" s="25"/>
      <c r="C604" s="26"/>
      <c r="D604" s="26"/>
      <c r="E604" s="12" t="s">
        <v>45</v>
      </c>
      <c r="F604" s="19">
        <f t="shared" si="59"/>
        <v>0</v>
      </c>
      <c r="G604" s="19">
        <f t="shared" si="59"/>
        <v>0</v>
      </c>
      <c r="H604" s="26"/>
      <c r="I604" s="26"/>
      <c r="J604" s="26"/>
      <c r="K604" s="26"/>
      <c r="L604" s="26"/>
    </row>
    <row r="605" spans="1:12" s="1" customFormat="1" ht="18" customHeight="1">
      <c r="A605" s="27" t="s">
        <v>80</v>
      </c>
      <c r="B605" s="28" t="s">
        <v>365</v>
      </c>
      <c r="C605" s="26" t="s">
        <v>134</v>
      </c>
      <c r="D605" s="26" t="s">
        <v>134</v>
      </c>
      <c r="E605" s="12" t="s">
        <v>59</v>
      </c>
      <c r="F605" s="19">
        <f>SUM(F606:F608)</f>
        <v>0</v>
      </c>
      <c r="G605" s="19">
        <f t="shared" ref="G605" si="60">SUM(G606:G608)</f>
        <v>0</v>
      </c>
      <c r="H605" s="27" t="s">
        <v>388</v>
      </c>
      <c r="I605" s="26" t="s">
        <v>119</v>
      </c>
      <c r="J605" s="26" t="s">
        <v>174</v>
      </c>
      <c r="K605" s="26">
        <v>0</v>
      </c>
      <c r="L605" s="26">
        <v>0</v>
      </c>
    </row>
    <row r="606" spans="1:12" s="1" customFormat="1" ht="70.5" customHeight="1">
      <c r="A606" s="27"/>
      <c r="B606" s="28"/>
      <c r="C606" s="26"/>
      <c r="D606" s="26"/>
      <c r="E606" s="12" t="s">
        <v>60</v>
      </c>
      <c r="F606" s="19">
        <v>0</v>
      </c>
      <c r="G606" s="19">
        <v>0</v>
      </c>
      <c r="H606" s="27"/>
      <c r="I606" s="26"/>
      <c r="J606" s="26"/>
      <c r="K606" s="26"/>
      <c r="L606" s="26"/>
    </row>
    <row r="607" spans="1:12" s="1" customFormat="1" ht="54.75" customHeight="1">
      <c r="A607" s="27"/>
      <c r="B607" s="28"/>
      <c r="C607" s="26"/>
      <c r="D607" s="26"/>
      <c r="E607" s="12" t="s">
        <v>57</v>
      </c>
      <c r="F607" s="19">
        <v>0</v>
      </c>
      <c r="G607" s="19">
        <v>0</v>
      </c>
      <c r="H607" s="27"/>
      <c r="I607" s="26"/>
      <c r="J607" s="26"/>
      <c r="K607" s="26"/>
      <c r="L607" s="26"/>
    </row>
    <row r="608" spans="1:12" s="1" customFormat="1" ht="54.75" customHeight="1">
      <c r="A608" s="27"/>
      <c r="B608" s="28"/>
      <c r="C608" s="26"/>
      <c r="D608" s="26"/>
      <c r="E608" s="12" t="s">
        <v>45</v>
      </c>
      <c r="F608" s="19">
        <v>0</v>
      </c>
      <c r="G608" s="19">
        <v>0</v>
      </c>
      <c r="H608" s="27"/>
      <c r="I608" s="26"/>
      <c r="J608" s="26"/>
      <c r="K608" s="26"/>
      <c r="L608" s="26"/>
    </row>
    <row r="609" spans="1:12" s="1" customFormat="1" ht="18" customHeight="1">
      <c r="A609" s="27" t="s">
        <v>44</v>
      </c>
      <c r="B609" s="28" t="s">
        <v>366</v>
      </c>
      <c r="C609" s="26" t="s">
        <v>134</v>
      </c>
      <c r="D609" s="26" t="s">
        <v>134</v>
      </c>
      <c r="E609" s="12" t="s">
        <v>59</v>
      </c>
      <c r="F609" s="19">
        <f>SUM(F610:F612)</f>
        <v>0</v>
      </c>
      <c r="G609" s="19">
        <f t="shared" ref="G609" si="61">SUM(G610:G612)</f>
        <v>0</v>
      </c>
      <c r="H609" s="27"/>
      <c r="I609" s="26"/>
      <c r="J609" s="26"/>
      <c r="K609" s="26"/>
      <c r="L609" s="26"/>
    </row>
    <row r="610" spans="1:12" s="1" customFormat="1" ht="72" customHeight="1">
      <c r="A610" s="27"/>
      <c r="B610" s="28"/>
      <c r="C610" s="26"/>
      <c r="D610" s="26"/>
      <c r="E610" s="12" t="s">
        <v>60</v>
      </c>
      <c r="F610" s="19">
        <v>0</v>
      </c>
      <c r="G610" s="19">
        <v>0</v>
      </c>
      <c r="H610" s="27"/>
      <c r="I610" s="26"/>
      <c r="J610" s="26"/>
      <c r="K610" s="26"/>
      <c r="L610" s="26"/>
    </row>
    <row r="611" spans="1:12" s="1" customFormat="1" ht="54.75" customHeight="1">
      <c r="A611" s="27"/>
      <c r="B611" s="28"/>
      <c r="C611" s="26"/>
      <c r="D611" s="26"/>
      <c r="E611" s="12" t="s">
        <v>57</v>
      </c>
      <c r="F611" s="19">
        <v>0</v>
      </c>
      <c r="G611" s="19">
        <v>0</v>
      </c>
      <c r="H611" s="27"/>
      <c r="I611" s="26"/>
      <c r="J611" s="26"/>
      <c r="K611" s="26"/>
      <c r="L611" s="26"/>
    </row>
    <row r="612" spans="1:12" s="1" customFormat="1" ht="54.75" customHeight="1">
      <c r="A612" s="27"/>
      <c r="B612" s="28"/>
      <c r="C612" s="26"/>
      <c r="D612" s="26"/>
      <c r="E612" s="12" t="s">
        <v>45</v>
      </c>
      <c r="F612" s="19">
        <v>0</v>
      </c>
      <c r="G612" s="19">
        <v>0</v>
      </c>
      <c r="H612" s="27"/>
      <c r="I612" s="26"/>
      <c r="J612" s="26"/>
      <c r="K612" s="26"/>
      <c r="L612" s="26"/>
    </row>
    <row r="613" spans="1:12" s="1" customFormat="1" ht="21" customHeight="1">
      <c r="A613" s="27" t="s">
        <v>178</v>
      </c>
      <c r="B613" s="37" t="s">
        <v>316</v>
      </c>
      <c r="C613" s="38"/>
      <c r="D613" s="39"/>
      <c r="E613" s="12" t="s">
        <v>59</v>
      </c>
      <c r="F613" s="19">
        <f t="shared" ref="F613:G616" si="62">F617</f>
        <v>0</v>
      </c>
      <c r="G613" s="19">
        <f t="shared" si="62"/>
        <v>0</v>
      </c>
      <c r="H613" s="26" t="s">
        <v>134</v>
      </c>
      <c r="I613" s="26" t="s">
        <v>134</v>
      </c>
      <c r="J613" s="26" t="s">
        <v>134</v>
      </c>
      <c r="K613" s="26" t="s">
        <v>134</v>
      </c>
      <c r="L613" s="26" t="s">
        <v>134</v>
      </c>
    </row>
    <row r="614" spans="1:12" s="1" customFormat="1" ht="70.5" customHeight="1">
      <c r="A614" s="27"/>
      <c r="B614" s="40"/>
      <c r="C614" s="41"/>
      <c r="D614" s="42"/>
      <c r="E614" s="12" t="s">
        <v>60</v>
      </c>
      <c r="F614" s="19">
        <f t="shared" si="62"/>
        <v>0</v>
      </c>
      <c r="G614" s="19">
        <f t="shared" si="62"/>
        <v>0</v>
      </c>
      <c r="H614" s="26"/>
      <c r="I614" s="26"/>
      <c r="J614" s="26"/>
      <c r="K614" s="26"/>
      <c r="L614" s="26"/>
    </row>
    <row r="615" spans="1:12" s="1" customFormat="1" ht="54.75" customHeight="1">
      <c r="A615" s="27"/>
      <c r="B615" s="40"/>
      <c r="C615" s="41"/>
      <c r="D615" s="42"/>
      <c r="E615" s="12" t="s">
        <v>57</v>
      </c>
      <c r="F615" s="19">
        <f t="shared" si="62"/>
        <v>0</v>
      </c>
      <c r="G615" s="19">
        <f t="shared" si="62"/>
        <v>0</v>
      </c>
      <c r="H615" s="26"/>
      <c r="I615" s="26"/>
      <c r="J615" s="26"/>
      <c r="K615" s="26"/>
      <c r="L615" s="26"/>
    </row>
    <row r="616" spans="1:12" s="1" customFormat="1" ht="54.75" customHeight="1">
      <c r="A616" s="27"/>
      <c r="B616" s="43"/>
      <c r="C616" s="44"/>
      <c r="D616" s="45"/>
      <c r="E616" s="12" t="s">
        <v>45</v>
      </c>
      <c r="F616" s="19">
        <f t="shared" si="62"/>
        <v>0</v>
      </c>
      <c r="G616" s="19">
        <f t="shared" si="62"/>
        <v>0</v>
      </c>
      <c r="H616" s="26"/>
      <c r="I616" s="26"/>
      <c r="J616" s="26"/>
      <c r="K616" s="26"/>
      <c r="L616" s="26"/>
    </row>
    <row r="617" spans="1:12" s="1" customFormat="1" ht="20.25" customHeight="1">
      <c r="A617" s="27" t="s">
        <v>81</v>
      </c>
      <c r="B617" s="25" t="s">
        <v>317</v>
      </c>
      <c r="C617" s="26" t="s">
        <v>134</v>
      </c>
      <c r="D617" s="26" t="s">
        <v>134</v>
      </c>
      <c r="E617" s="12" t="s">
        <v>59</v>
      </c>
      <c r="F617" s="19">
        <f t="shared" ref="F617:G620" si="63">F621+F625+F629+F633+F637+F641</f>
        <v>0</v>
      </c>
      <c r="G617" s="19">
        <f t="shared" si="63"/>
        <v>0</v>
      </c>
      <c r="H617" s="26" t="s">
        <v>134</v>
      </c>
      <c r="I617" s="26" t="s">
        <v>134</v>
      </c>
      <c r="J617" s="26" t="s">
        <v>134</v>
      </c>
      <c r="K617" s="26" t="s">
        <v>134</v>
      </c>
      <c r="L617" s="26" t="s">
        <v>134</v>
      </c>
    </row>
    <row r="618" spans="1:12" s="1" customFormat="1" ht="66.75" customHeight="1">
      <c r="A618" s="27"/>
      <c r="B618" s="25"/>
      <c r="C618" s="26"/>
      <c r="D618" s="26"/>
      <c r="E618" s="12" t="s">
        <v>60</v>
      </c>
      <c r="F618" s="19">
        <f t="shared" si="63"/>
        <v>0</v>
      </c>
      <c r="G618" s="19">
        <f t="shared" si="63"/>
        <v>0</v>
      </c>
      <c r="H618" s="26"/>
      <c r="I618" s="26"/>
      <c r="J618" s="26"/>
      <c r="K618" s="26"/>
      <c r="L618" s="26"/>
    </row>
    <row r="619" spans="1:12" s="1" customFormat="1" ht="54.75" customHeight="1">
      <c r="A619" s="27"/>
      <c r="B619" s="25"/>
      <c r="C619" s="26"/>
      <c r="D619" s="26"/>
      <c r="E619" s="12" t="s">
        <v>57</v>
      </c>
      <c r="F619" s="19">
        <f t="shared" si="63"/>
        <v>0</v>
      </c>
      <c r="G619" s="19">
        <f t="shared" si="63"/>
        <v>0</v>
      </c>
      <c r="H619" s="26"/>
      <c r="I619" s="26"/>
      <c r="J619" s="26"/>
      <c r="K619" s="26"/>
      <c r="L619" s="26"/>
    </row>
    <row r="620" spans="1:12" s="1" customFormat="1" ht="63" customHeight="1">
      <c r="A620" s="27"/>
      <c r="B620" s="25"/>
      <c r="C620" s="26"/>
      <c r="D620" s="26"/>
      <c r="E620" s="12" t="s">
        <v>45</v>
      </c>
      <c r="F620" s="19">
        <f t="shared" si="63"/>
        <v>0</v>
      </c>
      <c r="G620" s="19">
        <f t="shared" si="63"/>
        <v>0</v>
      </c>
      <c r="H620" s="26"/>
      <c r="I620" s="26"/>
      <c r="J620" s="26"/>
      <c r="K620" s="26"/>
      <c r="L620" s="26"/>
    </row>
    <row r="621" spans="1:12" s="1" customFormat="1" ht="18" customHeight="1">
      <c r="A621" s="27" t="s">
        <v>82</v>
      </c>
      <c r="B621" s="28" t="s">
        <v>368</v>
      </c>
      <c r="C621" s="26" t="s">
        <v>134</v>
      </c>
      <c r="D621" s="26" t="s">
        <v>134</v>
      </c>
      <c r="E621" s="12" t="s">
        <v>59</v>
      </c>
      <c r="F621" s="19">
        <f>SUM(F622:F624)</f>
        <v>0</v>
      </c>
      <c r="G621" s="19">
        <f t="shared" ref="G621" si="64">SUM(G622:G624)</f>
        <v>0</v>
      </c>
      <c r="H621" s="27" t="s">
        <v>372</v>
      </c>
      <c r="I621" s="26" t="s">
        <v>126</v>
      </c>
      <c r="J621" s="26" t="s">
        <v>174</v>
      </c>
      <c r="K621" s="26">
        <v>58.6</v>
      </c>
      <c r="L621" s="26">
        <v>58.6</v>
      </c>
    </row>
    <row r="622" spans="1:12" s="1" customFormat="1" ht="66" customHeight="1">
      <c r="A622" s="27"/>
      <c r="B622" s="28"/>
      <c r="C622" s="26"/>
      <c r="D622" s="26"/>
      <c r="E622" s="12" t="s">
        <v>60</v>
      </c>
      <c r="F622" s="19">
        <v>0</v>
      </c>
      <c r="G622" s="19">
        <v>0</v>
      </c>
      <c r="H622" s="27"/>
      <c r="I622" s="26"/>
      <c r="J622" s="26"/>
      <c r="K622" s="26"/>
      <c r="L622" s="26"/>
    </row>
    <row r="623" spans="1:12" s="1" customFormat="1" ht="47.25" customHeight="1">
      <c r="A623" s="27"/>
      <c r="B623" s="28"/>
      <c r="C623" s="26"/>
      <c r="D623" s="26"/>
      <c r="E623" s="12" t="s">
        <v>57</v>
      </c>
      <c r="F623" s="19">
        <v>0</v>
      </c>
      <c r="G623" s="19">
        <v>0</v>
      </c>
      <c r="H623" s="27"/>
      <c r="I623" s="26"/>
      <c r="J623" s="26"/>
      <c r="K623" s="26"/>
      <c r="L623" s="26"/>
    </row>
    <row r="624" spans="1:12" s="1" customFormat="1" ht="50.25" customHeight="1">
      <c r="A624" s="27"/>
      <c r="B624" s="28"/>
      <c r="C624" s="26"/>
      <c r="D624" s="26"/>
      <c r="E624" s="12" t="s">
        <v>45</v>
      </c>
      <c r="F624" s="19">
        <v>0</v>
      </c>
      <c r="G624" s="19">
        <v>0</v>
      </c>
      <c r="H624" s="27"/>
      <c r="I624" s="26"/>
      <c r="J624" s="26"/>
      <c r="K624" s="26"/>
      <c r="L624" s="26"/>
    </row>
    <row r="625" spans="1:12" s="1" customFormat="1" ht="15.75" customHeight="1">
      <c r="A625" s="27" t="s">
        <v>150</v>
      </c>
      <c r="B625" s="28" t="s">
        <v>369</v>
      </c>
      <c r="C625" s="26" t="s">
        <v>134</v>
      </c>
      <c r="D625" s="26" t="s">
        <v>134</v>
      </c>
      <c r="E625" s="12" t="s">
        <v>59</v>
      </c>
      <c r="F625" s="19">
        <f>SUM(F626:F628)</f>
        <v>0</v>
      </c>
      <c r="G625" s="19">
        <f t="shared" ref="G625" si="65">SUM(G626:G628)</f>
        <v>0</v>
      </c>
      <c r="H625" s="27"/>
      <c r="I625" s="26"/>
      <c r="J625" s="26"/>
      <c r="K625" s="26"/>
      <c r="L625" s="26"/>
    </row>
    <row r="626" spans="1:12" s="1" customFormat="1" ht="64.5" customHeight="1">
      <c r="A626" s="27"/>
      <c r="B626" s="28"/>
      <c r="C626" s="26"/>
      <c r="D626" s="26"/>
      <c r="E626" s="12" t="s">
        <v>60</v>
      </c>
      <c r="F626" s="19">
        <v>0</v>
      </c>
      <c r="G626" s="19">
        <v>0</v>
      </c>
      <c r="H626" s="27"/>
      <c r="I626" s="26"/>
      <c r="J626" s="26"/>
      <c r="K626" s="26"/>
      <c r="L626" s="26"/>
    </row>
    <row r="627" spans="1:12" s="1" customFormat="1" ht="50.25" customHeight="1">
      <c r="A627" s="27"/>
      <c r="B627" s="28"/>
      <c r="C627" s="26"/>
      <c r="D627" s="26"/>
      <c r="E627" s="12" t="s">
        <v>57</v>
      </c>
      <c r="F627" s="19">
        <v>0</v>
      </c>
      <c r="G627" s="19">
        <v>0</v>
      </c>
      <c r="H627" s="27"/>
      <c r="I627" s="26"/>
      <c r="J627" s="26"/>
      <c r="K627" s="26"/>
      <c r="L627" s="26"/>
    </row>
    <row r="628" spans="1:12" s="1" customFormat="1" ht="50.25" customHeight="1">
      <c r="A628" s="27"/>
      <c r="B628" s="28"/>
      <c r="C628" s="26"/>
      <c r="D628" s="26"/>
      <c r="E628" s="12" t="s">
        <v>45</v>
      </c>
      <c r="F628" s="19">
        <v>0</v>
      </c>
      <c r="G628" s="19">
        <v>0</v>
      </c>
      <c r="H628" s="27"/>
      <c r="I628" s="26"/>
      <c r="J628" s="26"/>
      <c r="K628" s="26"/>
      <c r="L628" s="26"/>
    </row>
    <row r="629" spans="1:12" s="1" customFormat="1" ht="20.25" customHeight="1">
      <c r="A629" s="27" t="s">
        <v>156</v>
      </c>
      <c r="B629" s="28" t="s">
        <v>370</v>
      </c>
      <c r="C629" s="26" t="s">
        <v>134</v>
      </c>
      <c r="D629" s="26" t="s">
        <v>134</v>
      </c>
      <c r="E629" s="12" t="s">
        <v>59</v>
      </c>
      <c r="F629" s="19">
        <f>SUM(F630:F632)</f>
        <v>0</v>
      </c>
      <c r="G629" s="19">
        <f t="shared" ref="G629" si="66">SUM(G630:G632)</f>
        <v>0</v>
      </c>
      <c r="H629" s="27"/>
      <c r="I629" s="26"/>
      <c r="J629" s="26"/>
      <c r="K629" s="26"/>
      <c r="L629" s="26"/>
    </row>
    <row r="630" spans="1:12" s="1" customFormat="1" ht="66" customHeight="1">
      <c r="A630" s="27"/>
      <c r="B630" s="28"/>
      <c r="C630" s="26"/>
      <c r="D630" s="26"/>
      <c r="E630" s="12" t="s">
        <v>60</v>
      </c>
      <c r="F630" s="19">
        <v>0</v>
      </c>
      <c r="G630" s="19">
        <v>0</v>
      </c>
      <c r="H630" s="27"/>
      <c r="I630" s="26"/>
      <c r="J630" s="26"/>
      <c r="K630" s="26"/>
      <c r="L630" s="26"/>
    </row>
    <row r="631" spans="1:12" s="1" customFormat="1" ht="50.25" customHeight="1">
      <c r="A631" s="27"/>
      <c r="B631" s="28"/>
      <c r="C631" s="26"/>
      <c r="D631" s="26"/>
      <c r="E631" s="12" t="s">
        <v>57</v>
      </c>
      <c r="F631" s="19">
        <v>0</v>
      </c>
      <c r="G631" s="19">
        <v>0</v>
      </c>
      <c r="H631" s="27"/>
      <c r="I631" s="26"/>
      <c r="J631" s="26"/>
      <c r="K631" s="26"/>
      <c r="L631" s="26"/>
    </row>
    <row r="632" spans="1:12" s="1" customFormat="1" ht="50.25" customHeight="1">
      <c r="A632" s="27"/>
      <c r="B632" s="28"/>
      <c r="C632" s="26"/>
      <c r="D632" s="26"/>
      <c r="E632" s="12" t="s">
        <v>45</v>
      </c>
      <c r="F632" s="19">
        <v>0</v>
      </c>
      <c r="G632" s="19">
        <v>0</v>
      </c>
      <c r="H632" s="27"/>
      <c r="I632" s="26"/>
      <c r="J632" s="26"/>
      <c r="K632" s="26"/>
      <c r="L632" s="26"/>
    </row>
    <row r="633" spans="1:12" s="1" customFormat="1" ht="18" customHeight="1">
      <c r="A633" s="27" t="s">
        <v>171</v>
      </c>
      <c r="B633" s="28" t="s">
        <v>371</v>
      </c>
      <c r="C633" s="26" t="s">
        <v>134</v>
      </c>
      <c r="D633" s="26" t="s">
        <v>134</v>
      </c>
      <c r="E633" s="12" t="s">
        <v>59</v>
      </c>
      <c r="F633" s="19">
        <f>SUM(F634:F636)</f>
        <v>0</v>
      </c>
      <c r="G633" s="19">
        <f t="shared" ref="G633" si="67">SUM(G634:G636)</f>
        <v>0</v>
      </c>
      <c r="H633" s="27"/>
      <c r="I633" s="26"/>
      <c r="J633" s="26"/>
      <c r="K633" s="26"/>
      <c r="L633" s="26"/>
    </row>
    <row r="634" spans="1:12" s="1" customFormat="1" ht="66" customHeight="1">
      <c r="A634" s="27"/>
      <c r="B634" s="28"/>
      <c r="C634" s="26"/>
      <c r="D634" s="26"/>
      <c r="E634" s="12" t="s">
        <v>60</v>
      </c>
      <c r="F634" s="19">
        <v>0</v>
      </c>
      <c r="G634" s="19">
        <v>0</v>
      </c>
      <c r="H634" s="27"/>
      <c r="I634" s="26"/>
      <c r="J634" s="26"/>
      <c r="K634" s="26"/>
      <c r="L634" s="26"/>
    </row>
    <row r="635" spans="1:12" s="1" customFormat="1" ht="50.25" customHeight="1">
      <c r="A635" s="27"/>
      <c r="B635" s="28"/>
      <c r="C635" s="26"/>
      <c r="D635" s="26"/>
      <c r="E635" s="12" t="s">
        <v>57</v>
      </c>
      <c r="F635" s="19">
        <v>0</v>
      </c>
      <c r="G635" s="19">
        <v>0</v>
      </c>
      <c r="H635" s="27"/>
      <c r="I635" s="26"/>
      <c r="J635" s="26"/>
      <c r="K635" s="26"/>
      <c r="L635" s="26"/>
    </row>
    <row r="636" spans="1:12" s="1" customFormat="1" ht="50.25" customHeight="1">
      <c r="A636" s="27"/>
      <c r="B636" s="28"/>
      <c r="C636" s="26"/>
      <c r="D636" s="26"/>
      <c r="E636" s="12" t="s">
        <v>45</v>
      </c>
      <c r="F636" s="19">
        <v>0</v>
      </c>
      <c r="G636" s="19">
        <v>0</v>
      </c>
      <c r="H636" s="27"/>
      <c r="I636" s="26"/>
      <c r="J636" s="26"/>
      <c r="K636" s="26"/>
      <c r="L636" s="26"/>
    </row>
    <row r="637" spans="1:12" s="1" customFormat="1" ht="18" customHeight="1">
      <c r="A637" s="27" t="s">
        <v>167</v>
      </c>
      <c r="B637" s="28" t="s">
        <v>373</v>
      </c>
      <c r="C637" s="26" t="s">
        <v>134</v>
      </c>
      <c r="D637" s="26" t="s">
        <v>134</v>
      </c>
      <c r="E637" s="12" t="s">
        <v>59</v>
      </c>
      <c r="F637" s="19">
        <f>SUM(F638:F640)</f>
        <v>0</v>
      </c>
      <c r="G637" s="19">
        <f t="shared" ref="G637" si="68">SUM(G638:G640)</f>
        <v>0</v>
      </c>
      <c r="H637" s="27" t="s">
        <v>375</v>
      </c>
      <c r="I637" s="26" t="s">
        <v>119</v>
      </c>
      <c r="J637" s="26" t="s">
        <v>174</v>
      </c>
      <c r="K637" s="26">
        <v>10</v>
      </c>
      <c r="L637" s="26">
        <v>10</v>
      </c>
    </row>
    <row r="638" spans="1:12" s="1" customFormat="1" ht="72" customHeight="1">
      <c r="A638" s="27"/>
      <c r="B638" s="28"/>
      <c r="C638" s="26"/>
      <c r="D638" s="26"/>
      <c r="E638" s="12" t="s">
        <v>60</v>
      </c>
      <c r="F638" s="19">
        <v>0</v>
      </c>
      <c r="G638" s="19">
        <v>0</v>
      </c>
      <c r="H638" s="27"/>
      <c r="I638" s="26"/>
      <c r="J638" s="26"/>
      <c r="K638" s="26"/>
      <c r="L638" s="26"/>
    </row>
    <row r="639" spans="1:12" s="1" customFormat="1" ht="50.25" customHeight="1">
      <c r="A639" s="27"/>
      <c r="B639" s="28"/>
      <c r="C639" s="26"/>
      <c r="D639" s="26"/>
      <c r="E639" s="12" t="s">
        <v>57</v>
      </c>
      <c r="F639" s="19">
        <v>0</v>
      </c>
      <c r="G639" s="19">
        <v>0</v>
      </c>
      <c r="H639" s="27"/>
      <c r="I639" s="26"/>
      <c r="J639" s="26"/>
      <c r="K639" s="26"/>
      <c r="L639" s="26"/>
    </row>
    <row r="640" spans="1:12" s="1" customFormat="1" ht="50.25" customHeight="1">
      <c r="A640" s="27"/>
      <c r="B640" s="28"/>
      <c r="C640" s="26"/>
      <c r="D640" s="26"/>
      <c r="E640" s="12" t="s">
        <v>45</v>
      </c>
      <c r="F640" s="19">
        <v>0</v>
      </c>
      <c r="G640" s="19">
        <v>0</v>
      </c>
      <c r="H640" s="27"/>
      <c r="I640" s="26"/>
      <c r="J640" s="26"/>
      <c r="K640" s="26"/>
      <c r="L640" s="26"/>
    </row>
    <row r="641" spans="1:12" s="1" customFormat="1" ht="18" customHeight="1">
      <c r="A641" s="27" t="s">
        <v>367</v>
      </c>
      <c r="B641" s="28" t="s">
        <v>374</v>
      </c>
      <c r="C641" s="26" t="s">
        <v>134</v>
      </c>
      <c r="D641" s="26" t="s">
        <v>134</v>
      </c>
      <c r="E641" s="12" t="s">
        <v>59</v>
      </c>
      <c r="F641" s="19">
        <f>SUM(F642:F644)</f>
        <v>0</v>
      </c>
      <c r="G641" s="19">
        <f t="shared" ref="G641" si="69">SUM(G642:G644)</f>
        <v>0</v>
      </c>
      <c r="H641" s="27"/>
      <c r="I641" s="26"/>
      <c r="J641" s="26"/>
      <c r="K641" s="26"/>
      <c r="L641" s="26"/>
    </row>
    <row r="642" spans="1:12" s="1" customFormat="1" ht="67.5" customHeight="1">
      <c r="A642" s="27"/>
      <c r="B642" s="28"/>
      <c r="C642" s="26"/>
      <c r="D642" s="26"/>
      <c r="E642" s="12" t="s">
        <v>60</v>
      </c>
      <c r="F642" s="19">
        <v>0</v>
      </c>
      <c r="G642" s="19">
        <v>0</v>
      </c>
      <c r="H642" s="27"/>
      <c r="I642" s="26"/>
      <c r="J642" s="26"/>
      <c r="K642" s="26"/>
      <c r="L642" s="26"/>
    </row>
    <row r="643" spans="1:12" s="1" customFormat="1" ht="50.25" customHeight="1">
      <c r="A643" s="27"/>
      <c r="B643" s="28"/>
      <c r="C643" s="26"/>
      <c r="D643" s="26"/>
      <c r="E643" s="12" t="s">
        <v>57</v>
      </c>
      <c r="F643" s="19">
        <v>0</v>
      </c>
      <c r="G643" s="19">
        <v>0</v>
      </c>
      <c r="H643" s="27"/>
      <c r="I643" s="26"/>
      <c r="J643" s="26"/>
      <c r="K643" s="26"/>
      <c r="L643" s="26"/>
    </row>
    <row r="644" spans="1:12" s="1" customFormat="1" ht="50.25" customHeight="1">
      <c r="A644" s="27"/>
      <c r="B644" s="28"/>
      <c r="C644" s="26"/>
      <c r="D644" s="26"/>
      <c r="E644" s="12" t="s">
        <v>45</v>
      </c>
      <c r="F644" s="19">
        <v>0</v>
      </c>
      <c r="G644" s="19">
        <v>0</v>
      </c>
      <c r="H644" s="27"/>
      <c r="I644" s="26"/>
      <c r="J644" s="26"/>
      <c r="K644" s="26"/>
      <c r="L644" s="26"/>
    </row>
    <row r="645" spans="1:12" s="1" customFormat="1" ht="35.25" customHeight="1">
      <c r="A645" s="54" t="s">
        <v>318</v>
      </c>
      <c r="B645" s="54"/>
      <c r="C645" s="35" t="s">
        <v>134</v>
      </c>
      <c r="D645" s="35" t="s">
        <v>134</v>
      </c>
      <c r="E645" s="10" t="s">
        <v>59</v>
      </c>
      <c r="F645" s="18">
        <f t="shared" ref="F645:G645" si="70">F533+F549+F597+F613</f>
        <v>0</v>
      </c>
      <c r="G645" s="18">
        <f t="shared" si="70"/>
        <v>0</v>
      </c>
      <c r="H645" s="35" t="s">
        <v>134</v>
      </c>
      <c r="I645" s="35" t="s">
        <v>134</v>
      </c>
      <c r="J645" s="35" t="s">
        <v>134</v>
      </c>
      <c r="K645" s="35" t="s">
        <v>134</v>
      </c>
      <c r="L645" s="35" t="s">
        <v>134</v>
      </c>
    </row>
    <row r="646" spans="1:12" s="1" customFormat="1" ht="65.25" customHeight="1">
      <c r="A646" s="54"/>
      <c r="B646" s="54"/>
      <c r="C646" s="35"/>
      <c r="D646" s="35"/>
      <c r="E646" s="10" t="s">
        <v>60</v>
      </c>
      <c r="F646" s="18">
        <f t="shared" ref="F646:G646" si="71">F534+F550+F598+F614</f>
        <v>0</v>
      </c>
      <c r="G646" s="18">
        <f t="shared" si="71"/>
        <v>0</v>
      </c>
      <c r="H646" s="35"/>
      <c r="I646" s="35"/>
      <c r="J646" s="35"/>
      <c r="K646" s="35"/>
      <c r="L646" s="35"/>
    </row>
    <row r="647" spans="1:12" s="1" customFormat="1" ht="50.25" customHeight="1">
      <c r="A647" s="54"/>
      <c r="B647" s="54"/>
      <c r="C647" s="35"/>
      <c r="D647" s="35"/>
      <c r="E647" s="10" t="s">
        <v>57</v>
      </c>
      <c r="F647" s="18">
        <f t="shared" ref="F647:G647" si="72">F535+F551+F599+F615</f>
        <v>0</v>
      </c>
      <c r="G647" s="18">
        <f t="shared" si="72"/>
        <v>0</v>
      </c>
      <c r="H647" s="35"/>
      <c r="I647" s="35"/>
      <c r="J647" s="35"/>
      <c r="K647" s="35"/>
      <c r="L647" s="35"/>
    </row>
    <row r="648" spans="1:12" s="1" customFormat="1" ht="53.25" customHeight="1">
      <c r="A648" s="54"/>
      <c r="B648" s="54"/>
      <c r="C648" s="35"/>
      <c r="D648" s="35"/>
      <c r="E648" s="10" t="s">
        <v>45</v>
      </c>
      <c r="F648" s="18">
        <f t="shared" ref="F648:G648" si="73">F536+F552+F600+F616</f>
        <v>0</v>
      </c>
      <c r="G648" s="18">
        <f t="shared" si="73"/>
        <v>0</v>
      </c>
      <c r="H648" s="35"/>
      <c r="I648" s="35"/>
      <c r="J648" s="35"/>
      <c r="K648" s="35"/>
      <c r="L648" s="35"/>
    </row>
    <row r="649" spans="1:12" s="1" customFormat="1" ht="38.450000000000003" customHeight="1">
      <c r="A649" s="55" t="s">
        <v>50</v>
      </c>
      <c r="B649" s="55"/>
      <c r="C649" s="50" t="s">
        <v>134</v>
      </c>
      <c r="D649" s="50" t="s">
        <v>134</v>
      </c>
      <c r="E649" s="21" t="s">
        <v>59</v>
      </c>
      <c r="F649" s="22">
        <f>F203+F324+F396+F468+F528+F645</f>
        <v>379720869.0399999</v>
      </c>
      <c r="G649" s="22">
        <f>G203+G324+G396+G468+G528+G645</f>
        <v>379013484.30000001</v>
      </c>
      <c r="H649" s="50" t="s">
        <v>58</v>
      </c>
      <c r="I649" s="50" t="s">
        <v>58</v>
      </c>
      <c r="J649" s="50" t="s">
        <v>134</v>
      </c>
      <c r="K649" s="50" t="s">
        <v>134</v>
      </c>
      <c r="L649" s="50" t="s">
        <v>134</v>
      </c>
    </row>
    <row r="650" spans="1:12" s="1" customFormat="1" ht="85.9" customHeight="1">
      <c r="A650" s="55"/>
      <c r="B650" s="55"/>
      <c r="C650" s="50"/>
      <c r="D650" s="50"/>
      <c r="E650" s="21" t="s">
        <v>60</v>
      </c>
      <c r="F650" s="22">
        <f t="shared" ref="F650:G651" si="74">F204+F325+F397+F469+F529+F646</f>
        <v>126729466.69000001</v>
      </c>
      <c r="G650" s="22">
        <f t="shared" si="74"/>
        <v>126388922.94000001</v>
      </c>
      <c r="H650" s="50"/>
      <c r="I650" s="50"/>
      <c r="J650" s="50"/>
      <c r="K650" s="50"/>
      <c r="L650" s="50"/>
    </row>
    <row r="651" spans="1:12" s="1" customFormat="1" ht="59.45" customHeight="1">
      <c r="A651" s="55"/>
      <c r="B651" s="55"/>
      <c r="C651" s="50"/>
      <c r="D651" s="50"/>
      <c r="E651" s="21" t="s">
        <v>57</v>
      </c>
      <c r="F651" s="22">
        <f t="shared" si="74"/>
        <v>242437989.07999998</v>
      </c>
      <c r="G651" s="22">
        <f t="shared" si="74"/>
        <v>242242816.06999999</v>
      </c>
      <c r="H651" s="50"/>
      <c r="I651" s="50"/>
      <c r="J651" s="50"/>
      <c r="K651" s="50"/>
      <c r="L651" s="50"/>
    </row>
    <row r="652" spans="1:12" s="1" customFormat="1" ht="49.5">
      <c r="A652" s="55"/>
      <c r="B652" s="55"/>
      <c r="C652" s="50"/>
      <c r="D652" s="50"/>
      <c r="E652" s="21" t="s">
        <v>45</v>
      </c>
      <c r="F652" s="22">
        <f>F206+F327+F471+F648</f>
        <v>10553413.27</v>
      </c>
      <c r="G652" s="22">
        <f>G206+G327+G471+G648</f>
        <v>10381745.289999999</v>
      </c>
      <c r="H652" s="50"/>
      <c r="I652" s="50"/>
      <c r="J652" s="50"/>
      <c r="K652" s="50"/>
      <c r="L652" s="50"/>
    </row>
    <row r="653" spans="1:12" s="1" customForma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</row>
    <row r="654" spans="1:12" s="1" customForma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</row>
    <row r="655" spans="1:12" s="1" customForma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</row>
    <row r="656" spans="1:12" s="1" customFormat="1" ht="18.75">
      <c r="A656" s="4"/>
      <c r="B656" s="49" t="s">
        <v>402</v>
      </c>
      <c r="C656" s="49"/>
      <c r="D656" s="49"/>
      <c r="E656" s="49"/>
      <c r="F656" s="74"/>
      <c r="G656" s="74"/>
      <c r="H656" s="23" t="s">
        <v>404</v>
      </c>
      <c r="I656" s="4"/>
      <c r="J656" s="4"/>
      <c r="K656" s="4"/>
      <c r="L656" s="4"/>
    </row>
    <row r="657" spans="1:12" s="1" customForma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</row>
    <row r="658" spans="1:12" s="1" customForma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</row>
    <row r="659" spans="1:12" s="1" customForma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</row>
    <row r="660" spans="1:12" s="1" customFormat="1" ht="18.75">
      <c r="A660" s="4"/>
      <c r="B660" s="49" t="s">
        <v>403</v>
      </c>
      <c r="C660" s="49"/>
      <c r="D660" s="49"/>
      <c r="E660" s="49"/>
      <c r="F660" s="75"/>
      <c r="G660" s="75"/>
      <c r="H660" s="23" t="s">
        <v>405</v>
      </c>
      <c r="I660" s="4"/>
      <c r="J660" s="4"/>
      <c r="K660" s="4"/>
      <c r="L660" s="4"/>
    </row>
    <row r="661" spans="1:12" s="1" customForma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</row>
    <row r="662" spans="1:12" s="1" customForma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</row>
    <row r="663" spans="1:12" s="1" customForma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</row>
    <row r="664" spans="1:12" s="1" customForma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</row>
    <row r="665" spans="1:12" s="1" customForma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</row>
    <row r="666" spans="1:12" s="1" customForma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</row>
    <row r="667" spans="1:12" s="1" customForma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</row>
    <row r="668" spans="1:12" s="1" customForma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</row>
    <row r="669" spans="1:12" s="1" customForma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</row>
    <row r="670" spans="1:12" s="1" customForma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</row>
    <row r="671" spans="1:12" s="1" customForma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</row>
    <row r="672" spans="1:12" s="1" customForma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</row>
    <row r="673" spans="1:12" s="1" customForma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</row>
    <row r="674" spans="1:12" s="1" customForma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</row>
    <row r="675" spans="1:12" s="1" customForma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</row>
    <row r="676" spans="1:12" s="1" customForma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</row>
    <row r="677" spans="1:12" s="1" customForma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</row>
    <row r="678" spans="1:12" s="1" customForma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</row>
    <row r="679" spans="1:12" s="1" customForma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</row>
    <row r="680" spans="1:12" s="1" customForma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</row>
    <row r="681" spans="1:12" s="1" customForma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</row>
    <row r="682" spans="1:12" s="1" customForma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</row>
    <row r="683" spans="1:12" s="1" customForma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</row>
    <row r="684" spans="1:12" s="1" customForma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</row>
    <row r="685" spans="1:12" s="1" customForma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</row>
    <row r="686" spans="1:12" s="1" customForma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</row>
    <row r="687" spans="1:12" s="1" customForma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</row>
    <row r="688" spans="1:12" s="1" customForma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</row>
    <row r="689" spans="1:12" s="1" customForma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</row>
    <row r="690" spans="1:12" s="1" customForma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</row>
    <row r="691" spans="1:12" s="1" customForma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</row>
    <row r="692" spans="1:12" s="1" customForma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</row>
    <row r="693" spans="1:12" s="1" customForma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</row>
    <row r="694" spans="1:12" s="1" customForma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</row>
    <row r="695" spans="1:12" s="1" customForma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</row>
    <row r="696" spans="1:12" s="1" customForma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</row>
    <row r="697" spans="1:12" s="1" customForma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</row>
    <row r="698" spans="1:12" s="1" customForma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</row>
    <row r="699" spans="1:12" s="1" customForma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</row>
    <row r="700" spans="1:12" s="1" customForma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</row>
    <row r="701" spans="1:12" s="1" customForma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</row>
    <row r="702" spans="1:12" s="1" customForma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</row>
    <row r="703" spans="1:12" s="1" customForma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</row>
    <row r="704" spans="1:12" s="1" customForma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</row>
    <row r="705" spans="1:12" s="1" customForma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</row>
    <row r="706" spans="1:12" s="1" customForma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</row>
    <row r="707" spans="1:12" s="1" customForma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</row>
    <row r="708" spans="1:12" s="1" customForma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</row>
    <row r="709" spans="1:12" s="1" customForma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</row>
    <row r="710" spans="1:12" s="1" customForma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</row>
    <row r="711" spans="1:12" s="1" customForma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</row>
    <row r="712" spans="1:12" s="1" customForma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</row>
    <row r="713" spans="1:12" s="1" customForma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</row>
    <row r="714" spans="1:12" s="1" customForma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</row>
    <row r="715" spans="1:12" s="1" customForma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</row>
    <row r="716" spans="1:12" s="1" customForma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</row>
    <row r="717" spans="1:12" s="1" customForma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</row>
    <row r="718" spans="1:12" s="1" customForma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</row>
    <row r="719" spans="1:12" s="1" customForma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</row>
    <row r="720" spans="1:12" s="1" customForma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</row>
    <row r="721" spans="1:12" s="1" customForma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</row>
    <row r="722" spans="1:12" s="1" customForma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</row>
    <row r="723" spans="1:12" s="1" customForma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</row>
    <row r="724" spans="1:12" s="1" customForma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</row>
    <row r="725" spans="1:12" s="1" customForma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</row>
    <row r="726" spans="1:12" s="1" customForma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</row>
    <row r="727" spans="1:12" s="1" customForma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</row>
    <row r="728" spans="1:12" s="1" customForma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</row>
    <row r="729" spans="1:12" s="1" customForma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</row>
    <row r="730" spans="1:12" s="1" customForma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</row>
    <row r="731" spans="1:12" s="1" customForma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</row>
    <row r="732" spans="1:12" s="1" customForma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</row>
    <row r="733" spans="1:12" s="1" customForma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</row>
    <row r="734" spans="1:12" s="1" customForma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</row>
    <row r="735" spans="1:12" s="1" customForma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</row>
    <row r="736" spans="1:12" s="1" customForma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</row>
    <row r="737" spans="1:12" s="1" customForma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</row>
    <row r="738" spans="1:12" s="1" customForma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</row>
    <row r="739" spans="1:12" s="1" customForma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</row>
    <row r="740" spans="1:12" s="1" customForma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</row>
    <row r="741" spans="1:12" s="1" customForma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</row>
    <row r="742" spans="1:12" s="1" customForma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</row>
    <row r="743" spans="1:12" s="1" customForma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</row>
    <row r="744" spans="1:12" s="1" customForma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</row>
    <row r="745" spans="1:12" s="1" customForma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</row>
    <row r="746" spans="1:12" s="1" customForma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</row>
    <row r="747" spans="1:12" s="1" customForma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</row>
    <row r="748" spans="1:12" s="1" customForma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</row>
    <row r="749" spans="1:12" s="1" customForma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</row>
    <row r="750" spans="1:12" s="1" customForma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</row>
    <row r="751" spans="1:12" s="1" customForma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</row>
    <row r="752" spans="1:12" s="1" customForma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</row>
    <row r="753" spans="1:12" s="1" customForma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</row>
    <row r="754" spans="1:12" s="1" customForma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</row>
    <row r="755" spans="1:12" s="1" customForma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</row>
    <row r="756" spans="1:12" s="1" customForma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</row>
    <row r="757" spans="1:12" s="1" customForma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</row>
    <row r="758" spans="1:12" s="1" customForma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</row>
    <row r="759" spans="1:12" s="1" customForma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</row>
    <row r="760" spans="1:12" s="1" customForma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</row>
    <row r="761" spans="1:12" s="1" customForma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</row>
    <row r="762" spans="1:12" s="1" customForma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</row>
    <row r="763" spans="1:12" s="1" customForma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</row>
    <row r="764" spans="1:12" s="1" customForma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</row>
    <row r="765" spans="1:12" s="1" customForma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</row>
    <row r="766" spans="1:12" s="1" customForma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</row>
    <row r="767" spans="1:12" s="1" customForma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</row>
    <row r="768" spans="1:12" s="1" customForma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</row>
    <row r="769" spans="1:12" s="1" customForma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</row>
    <row r="770" spans="1:12" s="1" customForma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</row>
    <row r="771" spans="1:12" s="1" customForma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</row>
    <row r="772" spans="1:12" s="1" customForma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</row>
    <row r="773" spans="1:12" s="1" customForma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</row>
    <row r="774" spans="1:12" s="1" customForma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</row>
    <row r="775" spans="1:12" s="1" customForma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</row>
    <row r="776" spans="1:12" s="1" customForma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</row>
    <row r="777" spans="1:12" s="1" customForma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</row>
    <row r="778" spans="1:12" s="1" customForma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</row>
    <row r="779" spans="1:12" s="1" customForma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</row>
    <row r="780" spans="1:12" s="1" customForma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</row>
    <row r="781" spans="1:12" s="1" customForma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</row>
    <row r="782" spans="1:12" s="1" customForma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</row>
    <row r="783" spans="1:12" s="1" customForma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</row>
    <row r="784" spans="1:12" s="1" customForma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</row>
    <row r="785" spans="1:12" s="1" customForma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</row>
    <row r="786" spans="1:12" s="1" customForma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</row>
    <row r="787" spans="1:12" s="1" customForma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</row>
    <row r="788" spans="1:12" s="1" customForma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</row>
    <row r="789" spans="1:12" s="1" customForma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</row>
    <row r="790" spans="1:12" s="1" customForma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</row>
    <row r="791" spans="1:12" s="1" customForma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</row>
    <row r="792" spans="1:12" s="1" customForma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</row>
    <row r="793" spans="1:12" s="1" customForma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</row>
    <row r="794" spans="1:12" s="1" customForma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</row>
    <row r="795" spans="1:12" s="1" customForma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</row>
    <row r="796" spans="1:12" s="1" customForma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</row>
    <row r="797" spans="1:12" s="1" customForma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</row>
    <row r="798" spans="1:12" s="1" customForma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</row>
    <row r="799" spans="1:12" s="1" customForma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</row>
    <row r="800" spans="1:12" s="1" customForma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</row>
    <row r="801" spans="1:12" s="1" customForma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</row>
    <row r="802" spans="1:12" s="1" customForma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</row>
    <row r="803" spans="1:12" s="1" customForma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</row>
    <row r="804" spans="1:12" s="1" customForma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</row>
    <row r="805" spans="1:12" s="1" customForma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</row>
    <row r="806" spans="1:12" s="1" customForma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</row>
    <row r="807" spans="1:12" s="1" customForma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</row>
    <row r="808" spans="1:12" s="1" customForma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</row>
    <row r="809" spans="1:12" s="1" customForma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</row>
    <row r="810" spans="1:12" s="1" customForma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</row>
    <row r="811" spans="1:12" s="1" customForma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</row>
    <row r="812" spans="1:12" s="1" customForma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</row>
    <row r="813" spans="1:12" s="1" customForma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</row>
    <row r="814" spans="1:12" s="1" customForma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</row>
    <row r="815" spans="1:12" s="1" customForma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</row>
    <row r="816" spans="1:12" s="1" customForma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</row>
    <row r="817" spans="1:12" s="1" customForma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</row>
    <row r="818" spans="1:12" s="1" customForma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</row>
    <row r="819" spans="1:12" s="1" customForma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</row>
    <row r="820" spans="1:12" s="1" customForma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</row>
    <row r="821" spans="1:12" s="1" customForma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</row>
    <row r="822" spans="1:12" s="1" customForma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</row>
    <row r="823" spans="1:12" s="1" customForma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</row>
    <row r="824" spans="1:12" s="1" customForma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</row>
    <row r="825" spans="1:12" s="1" customForma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</row>
    <row r="826" spans="1:12" s="1" customForma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</row>
    <row r="827" spans="1:12" s="1" customForma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</row>
    <row r="828" spans="1:12" s="1" customForma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</row>
    <row r="829" spans="1:12" s="1" customForma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</row>
    <row r="830" spans="1:12" s="1" customForma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</row>
    <row r="831" spans="1:12" s="1" customForma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</row>
    <row r="832" spans="1:12" s="1" customForma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</row>
    <row r="833" spans="1:12" s="1" customForma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</row>
    <row r="834" spans="1:12" s="1" customForma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</row>
    <row r="835" spans="1:12" s="1" customForma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</row>
    <row r="836" spans="1:12" s="1" customForma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</row>
    <row r="837" spans="1:12" s="1" customForma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</row>
    <row r="838" spans="1:12" s="1" customForma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</row>
    <row r="839" spans="1:12" s="1" customForma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</row>
    <row r="840" spans="1:12" s="1" customForma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</row>
    <row r="841" spans="1:12" s="1" customForma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</row>
    <row r="842" spans="1:12" s="1" customForma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</row>
    <row r="843" spans="1:12" s="1" customForma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</row>
    <row r="844" spans="1:12" s="1" customForma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</row>
    <row r="845" spans="1:12" s="1" customForma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</row>
    <row r="846" spans="1:12" s="1" customForma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</row>
    <row r="847" spans="1:12" s="1" customForma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</row>
    <row r="848" spans="1:12" s="1" customForma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</row>
    <row r="849" spans="1:12" s="1" customForma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</row>
    <row r="850" spans="1:12" s="1" customForma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</row>
    <row r="851" spans="1:12" s="1" customForma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</row>
    <row r="852" spans="1:12" s="1" customForma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</row>
    <row r="853" spans="1:12" s="1" customForma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</row>
    <row r="854" spans="1:12" s="1" customForma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</row>
    <row r="855" spans="1:12" s="1" customForma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</row>
    <row r="856" spans="1:12" s="1" customForma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</row>
    <row r="857" spans="1:12" s="1" customForma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</row>
    <row r="858" spans="1:12" s="1" customForma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</row>
    <row r="859" spans="1:12" s="1" customForma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</row>
    <row r="860" spans="1:12" s="1" customForma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</row>
    <row r="861" spans="1:12" s="1" customForma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</row>
    <row r="862" spans="1:12" s="1" customForma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</row>
    <row r="863" spans="1:12" s="1" customForma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</row>
    <row r="864" spans="1:12" s="1" customForma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</row>
    <row r="865" spans="1:12" s="1" customForma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</row>
    <row r="866" spans="1:12" s="1" customForma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</row>
    <row r="867" spans="1:12" s="1" customForma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</row>
    <row r="868" spans="1:12" s="1" customForma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</row>
    <row r="869" spans="1:12" s="1" customForma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</row>
    <row r="870" spans="1:12" s="1" customForma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</row>
    <row r="871" spans="1:12" s="1" customForma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</row>
    <row r="872" spans="1:12" s="1" customForma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</row>
    <row r="873" spans="1:12" s="1" customForma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</row>
    <row r="874" spans="1:12" s="1" customForma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</row>
    <row r="875" spans="1:12" s="1" customForma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</row>
    <row r="876" spans="1:12" s="1" customForma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</row>
    <row r="877" spans="1:12" s="1" customForma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</row>
    <row r="878" spans="1:12" s="1" customForma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</row>
    <row r="879" spans="1:12" s="1" customForma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</row>
    <row r="880" spans="1:12" s="1" customForma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</row>
    <row r="881" spans="1:12" s="1" customForma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</row>
    <row r="882" spans="1:12" s="1" customForma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</row>
    <row r="883" spans="1:12" s="1" customForma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</row>
    <row r="884" spans="1:12" s="1" customForma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</row>
    <row r="885" spans="1:12" s="1" customForma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</row>
    <row r="886" spans="1:12" s="1" customForma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</row>
    <row r="887" spans="1:12" s="1" customForma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</row>
    <row r="888" spans="1:12" s="1" customForma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</row>
    <row r="889" spans="1:12" s="1" customForma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</row>
    <row r="890" spans="1:12" s="1" customForma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</row>
    <row r="891" spans="1:12" s="1" customForma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</row>
    <row r="892" spans="1:12" s="1" customForma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</row>
    <row r="893" spans="1:12" s="1" customForma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</row>
    <row r="894" spans="1:12" s="1" customForma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</row>
    <row r="895" spans="1:12" s="1" customForma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</row>
    <row r="896" spans="1:12" s="1" customForma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</row>
    <row r="897" spans="1:12" s="1" customForma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</row>
    <row r="898" spans="1:12" s="1" customForma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</row>
    <row r="899" spans="1:12" s="1" customForma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</row>
    <row r="900" spans="1:12" s="1" customForma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</row>
    <row r="901" spans="1:12" s="1" customForma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</row>
    <row r="902" spans="1:12" s="1" customForma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</row>
    <row r="903" spans="1:12" s="1" customForma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</row>
    <row r="904" spans="1:12" s="1" customForma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</row>
    <row r="905" spans="1:12" s="1" customForma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</row>
    <row r="906" spans="1:12" s="1" customForma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</row>
    <row r="907" spans="1:12" s="1" customForma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</row>
    <row r="908" spans="1:12" s="1" customForma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</row>
    <row r="909" spans="1:12" s="1" customForma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</row>
    <row r="910" spans="1:12" s="1" customForma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</row>
    <row r="911" spans="1:12" s="1" customForma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</row>
    <row r="912" spans="1:12" s="1" customForma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</row>
    <row r="913" spans="1:12" s="1" customForma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</row>
    <row r="914" spans="1:12" s="1" customForma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</row>
    <row r="915" spans="1:12" s="1" customForma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</row>
    <row r="916" spans="1:12" s="1" customForma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</row>
    <row r="917" spans="1:12" s="1" customForma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</row>
    <row r="918" spans="1:12" s="1" customForma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</row>
    <row r="919" spans="1:12" s="1" customForma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</row>
    <row r="920" spans="1:12" s="1" customForma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</row>
    <row r="921" spans="1:12" s="1" customForma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</row>
    <row r="922" spans="1:12" s="1" customForma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</row>
    <row r="923" spans="1:12" s="1" customForma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</row>
    <row r="924" spans="1:12" s="1" customForma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</row>
    <row r="925" spans="1:12" s="1" customForma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</row>
    <row r="926" spans="1:12" s="1" customForma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</row>
    <row r="927" spans="1:12" s="1" customForma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</row>
    <row r="928" spans="1:12" s="1" customForma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</row>
    <row r="929" spans="1:12" s="1" customForma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</row>
    <row r="930" spans="1:12" s="1" customForma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</row>
    <row r="931" spans="1:12" s="1" customForma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</row>
    <row r="932" spans="1:12" s="1" customForma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</row>
    <row r="933" spans="1:12" s="1" customForma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</row>
    <row r="934" spans="1:12" s="1" customForma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</row>
    <row r="935" spans="1:12" s="1" customForma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</row>
    <row r="936" spans="1:12" s="1" customForma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</row>
    <row r="937" spans="1:12" s="1" customForma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</row>
    <row r="938" spans="1:12" s="1" customForma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</row>
    <row r="939" spans="1:12" s="1" customForma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</row>
    <row r="940" spans="1:12" s="1" customForma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</row>
    <row r="941" spans="1:12" s="1" customForma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</row>
    <row r="942" spans="1:12" s="1" customForma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</row>
    <row r="943" spans="1:12" s="1" customForma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</row>
    <row r="944" spans="1:12" s="1" customForma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</row>
    <row r="945" spans="1:12" s="1" customForma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</row>
  </sheetData>
  <mergeCells count="1544">
    <mergeCell ref="B656:E656"/>
    <mergeCell ref="B660:E660"/>
    <mergeCell ref="F656:G656"/>
    <mergeCell ref="F660:G660"/>
    <mergeCell ref="B384:D386"/>
    <mergeCell ref="A399:L399"/>
    <mergeCell ref="A400:L400"/>
    <mergeCell ref="B401:D404"/>
    <mergeCell ref="B417:D419"/>
    <mergeCell ref="B444:D447"/>
    <mergeCell ref="A472:L472"/>
    <mergeCell ref="A473:L473"/>
    <mergeCell ref="B474:D476"/>
    <mergeCell ref="B489:D491"/>
    <mergeCell ref="B510:D512"/>
    <mergeCell ref="A531:L531"/>
    <mergeCell ref="A532:L532"/>
    <mergeCell ref="B533:D536"/>
    <mergeCell ref="B549:D552"/>
    <mergeCell ref="B597:D600"/>
    <mergeCell ref="B613:D616"/>
    <mergeCell ref="C633:C636"/>
    <mergeCell ref="H565:H568"/>
    <mergeCell ref="I645:I648"/>
    <mergeCell ref="J645:J648"/>
    <mergeCell ref="K645:K648"/>
    <mergeCell ref="L645:L648"/>
    <mergeCell ref="A621:A624"/>
    <mergeCell ref="B621:B624"/>
    <mergeCell ref="C621:C624"/>
    <mergeCell ref="D621:D624"/>
    <mergeCell ref="A633:A636"/>
    <mergeCell ref="A9:L9"/>
    <mergeCell ref="J128:J133"/>
    <mergeCell ref="L137:L139"/>
    <mergeCell ref="K137:K139"/>
    <mergeCell ref="H99:H102"/>
    <mergeCell ref="I99:I102"/>
    <mergeCell ref="J99:J102"/>
    <mergeCell ref="K99:K102"/>
    <mergeCell ref="L99:L102"/>
    <mergeCell ref="K134:K136"/>
    <mergeCell ref="J137:J139"/>
    <mergeCell ref="H164:H166"/>
    <mergeCell ref="I152:I157"/>
    <mergeCell ref="H125:H127"/>
    <mergeCell ref="H128:H133"/>
    <mergeCell ref="I137:I139"/>
    <mergeCell ref="J158:J160"/>
    <mergeCell ref="J146:J148"/>
    <mergeCell ref="J149:J151"/>
    <mergeCell ref="K128:K133"/>
    <mergeCell ref="L128:L133"/>
    <mergeCell ref="J140:J142"/>
    <mergeCell ref="J161:J163"/>
    <mergeCell ref="I158:I160"/>
    <mergeCell ref="K149:K151"/>
    <mergeCell ref="K122:K124"/>
    <mergeCell ref="L164:L166"/>
    <mergeCell ref="L161:L163"/>
    <mergeCell ref="K161:K163"/>
    <mergeCell ref="K146:K148"/>
    <mergeCell ref="K152:K157"/>
    <mergeCell ref="L158:L160"/>
    <mergeCell ref="L200:L202"/>
    <mergeCell ref="L273:L274"/>
    <mergeCell ref="I226:I229"/>
    <mergeCell ref="A16:L16"/>
    <mergeCell ref="A17:L17"/>
    <mergeCell ref="A18:L18"/>
    <mergeCell ref="B19:D22"/>
    <mergeCell ref="B107:D109"/>
    <mergeCell ref="B119:D121"/>
    <mergeCell ref="B134:D136"/>
    <mergeCell ref="H143:H145"/>
    <mergeCell ref="I143:I145"/>
    <mergeCell ref="J143:J145"/>
    <mergeCell ref="K143:K145"/>
    <mergeCell ref="L143:L145"/>
    <mergeCell ref="B146:D148"/>
    <mergeCell ref="B164:D166"/>
    <mergeCell ref="K209:K211"/>
    <mergeCell ref="H270:H272"/>
    <mergeCell ref="H215:H217"/>
    <mergeCell ref="I212:I214"/>
    <mergeCell ref="H241:H244"/>
    <mergeCell ref="L215:L217"/>
    <mergeCell ref="I266:I269"/>
    <mergeCell ref="J233:J236"/>
    <mergeCell ref="J237:J240"/>
    <mergeCell ref="A208:L208"/>
    <mergeCell ref="B209:D211"/>
    <mergeCell ref="B218:D221"/>
    <mergeCell ref="I140:I142"/>
    <mergeCell ref="H140:H142"/>
    <mergeCell ref="H122:H124"/>
    <mergeCell ref="I637:I644"/>
    <mergeCell ref="J637:J644"/>
    <mergeCell ref="K637:K644"/>
    <mergeCell ref="L637:L644"/>
    <mergeCell ref="J569:J572"/>
    <mergeCell ref="K233:K236"/>
    <mergeCell ref="L283:L286"/>
    <mergeCell ref="K569:K572"/>
    <mergeCell ref="L569:L572"/>
    <mergeCell ref="L348:L350"/>
    <mergeCell ref="I336:I338"/>
    <mergeCell ref="I333:I335"/>
    <mergeCell ref="L318:L320"/>
    <mergeCell ref="J345:J347"/>
    <mergeCell ref="J330:J332"/>
    <mergeCell ref="L324:L327"/>
    <mergeCell ref="L197:L199"/>
    <mergeCell ref="K291:K294"/>
    <mergeCell ref="J262:J265"/>
    <mergeCell ref="K248:K251"/>
    <mergeCell ref="J613:J616"/>
    <mergeCell ref="A328:L328"/>
    <mergeCell ref="A329:L329"/>
    <mergeCell ref="B330:D332"/>
    <mergeCell ref="B348:D350"/>
    <mergeCell ref="B360:D362"/>
    <mergeCell ref="H369:H371"/>
    <mergeCell ref="I369:I371"/>
    <mergeCell ref="J369:J371"/>
    <mergeCell ref="K369:K371"/>
    <mergeCell ref="L369:L371"/>
    <mergeCell ref="J621:J636"/>
    <mergeCell ref="J597:J600"/>
    <mergeCell ref="H597:H600"/>
    <mergeCell ref="I597:I600"/>
    <mergeCell ref="J573:J584"/>
    <mergeCell ref="J601:J604"/>
    <mergeCell ref="C577:C580"/>
    <mergeCell ref="D577:D580"/>
    <mergeCell ref="L179:L181"/>
    <mergeCell ref="L182:L184"/>
    <mergeCell ref="K158:K160"/>
    <mergeCell ref="L621:L636"/>
    <mergeCell ref="L617:L620"/>
    <mergeCell ref="L194:L196"/>
    <mergeCell ref="K191:K193"/>
    <mergeCell ref="L191:L193"/>
    <mergeCell ref="L173:L175"/>
    <mergeCell ref="L185:L187"/>
    <mergeCell ref="K597:K600"/>
    <mergeCell ref="K185:K187"/>
    <mergeCell ref="K621:K636"/>
    <mergeCell ref="L613:L616"/>
    <mergeCell ref="J605:J612"/>
    <mergeCell ref="K605:K612"/>
    <mergeCell ref="L605:L612"/>
    <mergeCell ref="J167:J169"/>
    <mergeCell ref="L176:L178"/>
    <mergeCell ref="J170:J172"/>
    <mergeCell ref="L266:L269"/>
    <mergeCell ref="K203:K206"/>
    <mergeCell ref="K194:K196"/>
    <mergeCell ref="L276:L278"/>
    <mergeCell ref="K283:K286"/>
    <mergeCell ref="A625:A628"/>
    <mergeCell ref="B625:B628"/>
    <mergeCell ref="C625:C628"/>
    <mergeCell ref="D625:D628"/>
    <mergeCell ref="H605:H612"/>
    <mergeCell ref="D601:D604"/>
    <mergeCell ref="H601:H604"/>
    <mergeCell ref="I601:I604"/>
    <mergeCell ref="C573:C576"/>
    <mergeCell ref="D573:D576"/>
    <mergeCell ref="A605:A608"/>
    <mergeCell ref="B605:B608"/>
    <mergeCell ref="D605:D608"/>
    <mergeCell ref="A609:A612"/>
    <mergeCell ref="B609:B612"/>
    <mergeCell ref="C609:C612"/>
    <mergeCell ref="H585:H596"/>
    <mergeCell ref="I585:I596"/>
    <mergeCell ref="J585:J596"/>
    <mergeCell ref="K585:K596"/>
    <mergeCell ref="L585:L596"/>
    <mergeCell ref="D565:D568"/>
    <mergeCell ref="A637:A640"/>
    <mergeCell ref="B637:B640"/>
    <mergeCell ref="C637:C640"/>
    <mergeCell ref="D637:D640"/>
    <mergeCell ref="H621:H636"/>
    <mergeCell ref="I621:I636"/>
    <mergeCell ref="A585:A588"/>
    <mergeCell ref="B585:B588"/>
    <mergeCell ref="C585:C588"/>
    <mergeCell ref="D585:D588"/>
    <mergeCell ref="A573:A576"/>
    <mergeCell ref="B573:B576"/>
    <mergeCell ref="A581:A584"/>
    <mergeCell ref="A577:A580"/>
    <mergeCell ref="B581:B584"/>
    <mergeCell ref="C581:C584"/>
    <mergeCell ref="D581:D584"/>
    <mergeCell ref="A569:A572"/>
    <mergeCell ref="B633:B636"/>
    <mergeCell ref="I613:I616"/>
    <mergeCell ref="L573:L584"/>
    <mergeCell ref="K573:K584"/>
    <mergeCell ref="K613:K616"/>
    <mergeCell ref="D633:D636"/>
    <mergeCell ref="A629:A632"/>
    <mergeCell ref="B629:B632"/>
    <mergeCell ref="C629:C632"/>
    <mergeCell ref="D629:D632"/>
    <mergeCell ref="A645:B648"/>
    <mergeCell ref="C645:C648"/>
    <mergeCell ref="D645:D648"/>
    <mergeCell ref="H645:H648"/>
    <mergeCell ref="B589:B592"/>
    <mergeCell ref="C589:C592"/>
    <mergeCell ref="D589:D592"/>
    <mergeCell ref="A617:A620"/>
    <mergeCell ref="A601:A604"/>
    <mergeCell ref="B601:B604"/>
    <mergeCell ref="C601:C604"/>
    <mergeCell ref="B617:B620"/>
    <mergeCell ref="C617:C620"/>
    <mergeCell ref="D617:D620"/>
    <mergeCell ref="I605:I612"/>
    <mergeCell ref="A641:A644"/>
    <mergeCell ref="B641:B644"/>
    <mergeCell ref="C641:C644"/>
    <mergeCell ref="D641:D644"/>
    <mergeCell ref="H637:H644"/>
    <mergeCell ref="A597:A600"/>
    <mergeCell ref="C605:C608"/>
    <mergeCell ref="A593:A596"/>
    <mergeCell ref="B593:B596"/>
    <mergeCell ref="C593:C596"/>
    <mergeCell ref="D593:D596"/>
    <mergeCell ref="A589:A592"/>
    <mergeCell ref="H617:H620"/>
    <mergeCell ref="I617:I620"/>
    <mergeCell ref="A613:A616"/>
    <mergeCell ref="H613:H616"/>
    <mergeCell ref="D609:D612"/>
    <mergeCell ref="A553:A556"/>
    <mergeCell ref="B553:B556"/>
    <mergeCell ref="C553:C556"/>
    <mergeCell ref="D553:D556"/>
    <mergeCell ref="H553:H556"/>
    <mergeCell ref="I553:I556"/>
    <mergeCell ref="J553:J556"/>
    <mergeCell ref="K553:K556"/>
    <mergeCell ref="L553:L556"/>
    <mergeCell ref="A549:A552"/>
    <mergeCell ref="I541:I548"/>
    <mergeCell ref="H537:H540"/>
    <mergeCell ref="I537:I540"/>
    <mergeCell ref="J537:J540"/>
    <mergeCell ref="J565:J568"/>
    <mergeCell ref="K565:K568"/>
    <mergeCell ref="L565:L568"/>
    <mergeCell ref="H557:H564"/>
    <mergeCell ref="I557:I564"/>
    <mergeCell ref="J557:J564"/>
    <mergeCell ref="K557:K564"/>
    <mergeCell ref="L557:L564"/>
    <mergeCell ref="K537:K540"/>
    <mergeCell ref="D561:D564"/>
    <mergeCell ref="A565:A568"/>
    <mergeCell ref="B537:B540"/>
    <mergeCell ref="A561:A564"/>
    <mergeCell ref="D557:D560"/>
    <mergeCell ref="A557:A560"/>
    <mergeCell ref="B557:B560"/>
    <mergeCell ref="C557:C560"/>
    <mergeCell ref="C565:C568"/>
    <mergeCell ref="A541:A544"/>
    <mergeCell ref="B541:B544"/>
    <mergeCell ref="A545:A548"/>
    <mergeCell ref="B545:B548"/>
    <mergeCell ref="C541:C544"/>
    <mergeCell ref="D541:D544"/>
    <mergeCell ref="C545:C548"/>
    <mergeCell ref="A537:A540"/>
    <mergeCell ref="H357:H359"/>
    <mergeCell ref="D363:D365"/>
    <mergeCell ref="C537:C540"/>
    <mergeCell ref="D537:D540"/>
    <mergeCell ref="H480:H482"/>
    <mergeCell ref="I462:I464"/>
    <mergeCell ref="J495:J497"/>
    <mergeCell ref="I444:I447"/>
    <mergeCell ref="J448:J451"/>
    <mergeCell ref="H495:H497"/>
    <mergeCell ref="J528:J530"/>
    <mergeCell ref="A522:A524"/>
    <mergeCell ref="A519:A521"/>
    <mergeCell ref="I528:I530"/>
    <mergeCell ref="H522:H524"/>
    <mergeCell ref="C363:C365"/>
    <mergeCell ref="C381:C383"/>
    <mergeCell ref="A381:A383"/>
    <mergeCell ref="B429:B431"/>
    <mergeCell ref="C438:C440"/>
    <mergeCell ref="B363:B365"/>
    <mergeCell ref="A369:A371"/>
    <mergeCell ref="B369:B371"/>
    <mergeCell ref="C369:C371"/>
    <mergeCell ref="J303:J305"/>
    <mergeCell ref="L303:L305"/>
    <mergeCell ref="L339:L341"/>
    <mergeCell ref="L342:L344"/>
    <mergeCell ref="H306:H308"/>
    <mergeCell ref="H273:H274"/>
    <mergeCell ref="H230:H232"/>
    <mergeCell ref="I262:I265"/>
    <mergeCell ref="K295:K298"/>
    <mergeCell ref="L291:L294"/>
    <mergeCell ref="L279:L282"/>
    <mergeCell ref="J279:J282"/>
    <mergeCell ref="J276:J278"/>
    <mergeCell ref="K276:K278"/>
    <mergeCell ref="J266:J269"/>
    <mergeCell ref="L248:L251"/>
    <mergeCell ref="K273:K274"/>
    <mergeCell ref="K287:K290"/>
    <mergeCell ref="J273:J274"/>
    <mergeCell ref="K266:K269"/>
    <mergeCell ref="L259:L261"/>
    <mergeCell ref="J291:J294"/>
    <mergeCell ref="I237:I240"/>
    <mergeCell ref="J252:J254"/>
    <mergeCell ref="K252:K254"/>
    <mergeCell ref="L252:L254"/>
    <mergeCell ref="I276:I278"/>
    <mergeCell ref="I283:I286"/>
    <mergeCell ref="I230:I232"/>
    <mergeCell ref="J245:J247"/>
    <mergeCell ref="K270:K272"/>
    <mergeCell ref="I291:I294"/>
    <mergeCell ref="H137:H139"/>
    <mergeCell ref="B233:D236"/>
    <mergeCell ref="B262:D265"/>
    <mergeCell ref="B287:D290"/>
    <mergeCell ref="L212:L214"/>
    <mergeCell ref="J241:J244"/>
    <mergeCell ref="J248:J251"/>
    <mergeCell ref="K279:K282"/>
    <mergeCell ref="D273:D275"/>
    <mergeCell ref="B273:B275"/>
    <mergeCell ref="A273:A275"/>
    <mergeCell ref="A233:A236"/>
    <mergeCell ref="A283:A286"/>
    <mergeCell ref="B241:B244"/>
    <mergeCell ref="B237:B240"/>
    <mergeCell ref="H279:H282"/>
    <mergeCell ref="I215:I217"/>
    <mergeCell ref="L262:L265"/>
    <mergeCell ref="J259:J261"/>
    <mergeCell ref="I252:I254"/>
    <mergeCell ref="I248:I251"/>
    <mergeCell ref="H287:H290"/>
    <mergeCell ref="K241:K244"/>
    <mergeCell ref="B245:B247"/>
    <mergeCell ref="C237:C240"/>
    <mergeCell ref="I259:I261"/>
    <mergeCell ref="J283:J286"/>
    <mergeCell ref="J200:J202"/>
    <mergeCell ref="K200:K202"/>
    <mergeCell ref="I167:I169"/>
    <mergeCell ref="K176:K178"/>
    <mergeCell ref="K230:K232"/>
    <mergeCell ref="C324:C327"/>
    <mergeCell ref="J309:J311"/>
    <mergeCell ref="L312:L314"/>
    <mergeCell ref="L295:L298"/>
    <mergeCell ref="I197:I199"/>
    <mergeCell ref="J197:J199"/>
    <mergeCell ref="H134:H136"/>
    <mergeCell ref="A107:A109"/>
    <mergeCell ref="D137:D139"/>
    <mergeCell ref="A131:A133"/>
    <mergeCell ref="C131:C133"/>
    <mergeCell ref="D131:D133"/>
    <mergeCell ref="C128:C130"/>
    <mergeCell ref="D128:D130"/>
    <mergeCell ref="C125:C127"/>
    <mergeCell ref="A134:A136"/>
    <mergeCell ref="A128:A130"/>
    <mergeCell ref="I134:I136"/>
    <mergeCell ref="L203:L206"/>
    <mergeCell ref="H276:H278"/>
    <mergeCell ref="K259:K261"/>
    <mergeCell ref="K237:K240"/>
    <mergeCell ref="K218:K221"/>
    <mergeCell ref="J222:J225"/>
    <mergeCell ref="L222:L225"/>
    <mergeCell ref="J191:J193"/>
    <mergeCell ref="H226:H229"/>
    <mergeCell ref="K197:K199"/>
    <mergeCell ref="J122:J124"/>
    <mergeCell ref="L167:L169"/>
    <mergeCell ref="J152:J157"/>
    <mergeCell ref="I128:I133"/>
    <mergeCell ref="H324:H327"/>
    <mergeCell ref="A333:A335"/>
    <mergeCell ref="K360:K362"/>
    <mergeCell ref="A366:A368"/>
    <mergeCell ref="K164:K166"/>
    <mergeCell ref="L140:L142"/>
    <mergeCell ref="L152:L157"/>
    <mergeCell ref="L149:L151"/>
    <mergeCell ref="K140:K142"/>
    <mergeCell ref="L134:L136"/>
    <mergeCell ref="J134:J136"/>
    <mergeCell ref="L146:L148"/>
    <mergeCell ref="I315:I317"/>
    <mergeCell ref="C283:C286"/>
    <mergeCell ref="C299:C302"/>
    <mergeCell ref="L287:L290"/>
    <mergeCell ref="C315:C317"/>
    <mergeCell ref="C336:C338"/>
    <mergeCell ref="D336:D338"/>
    <mergeCell ref="H336:H338"/>
    <mergeCell ref="I287:I290"/>
    <mergeCell ref="H330:H332"/>
    <mergeCell ref="L309:L311"/>
    <mergeCell ref="L315:L317"/>
    <mergeCell ref="K312:K314"/>
    <mergeCell ref="K303:K305"/>
    <mergeCell ref="J318:J320"/>
    <mergeCell ref="H309:H311"/>
    <mergeCell ref="L333:L335"/>
    <mergeCell ref="L336:L338"/>
    <mergeCell ref="K324:K327"/>
    <mergeCell ref="J299:J302"/>
    <mergeCell ref="H333:H335"/>
    <mergeCell ref="I339:I341"/>
    <mergeCell ref="C357:C359"/>
    <mergeCell ref="D342:D344"/>
    <mergeCell ref="A342:A344"/>
    <mergeCell ref="A357:A359"/>
    <mergeCell ref="D351:D353"/>
    <mergeCell ref="H345:H347"/>
    <mergeCell ref="I306:I308"/>
    <mergeCell ref="J295:J298"/>
    <mergeCell ref="J312:J314"/>
    <mergeCell ref="D309:D311"/>
    <mergeCell ref="K315:K317"/>
    <mergeCell ref="K318:K320"/>
    <mergeCell ref="H299:H302"/>
    <mergeCell ref="I321:I323"/>
    <mergeCell ref="J321:J323"/>
    <mergeCell ref="J324:J327"/>
    <mergeCell ref="D321:D323"/>
    <mergeCell ref="I330:I332"/>
    <mergeCell ref="A321:A323"/>
    <mergeCell ref="D339:D341"/>
    <mergeCell ref="A336:A338"/>
    <mergeCell ref="B339:B341"/>
    <mergeCell ref="A345:A347"/>
    <mergeCell ref="D333:D335"/>
    <mergeCell ref="C351:C353"/>
    <mergeCell ref="C339:C341"/>
    <mergeCell ref="A339:A341"/>
    <mergeCell ref="I351:I353"/>
    <mergeCell ref="I348:I350"/>
    <mergeCell ref="A330:A332"/>
    <mergeCell ref="K384:K386"/>
    <mergeCell ref="I357:I359"/>
    <mergeCell ref="J357:J359"/>
    <mergeCell ref="J363:J365"/>
    <mergeCell ref="H354:H356"/>
    <mergeCell ref="H342:H344"/>
    <mergeCell ref="D354:D356"/>
    <mergeCell ref="B336:B338"/>
    <mergeCell ref="C345:C347"/>
    <mergeCell ref="D345:D347"/>
    <mergeCell ref="B345:B347"/>
    <mergeCell ref="H348:H350"/>
    <mergeCell ref="A354:A356"/>
    <mergeCell ref="A360:A362"/>
    <mergeCell ref="A351:A353"/>
    <mergeCell ref="B342:B344"/>
    <mergeCell ref="A348:A350"/>
    <mergeCell ref="B372:B374"/>
    <mergeCell ref="D378:D380"/>
    <mergeCell ref="H360:H362"/>
    <mergeCell ref="J366:J368"/>
    <mergeCell ref="L354:L356"/>
    <mergeCell ref="J372:J374"/>
    <mergeCell ref="K363:K365"/>
    <mergeCell ref="J336:J338"/>
    <mergeCell ref="K336:K338"/>
    <mergeCell ref="J339:J341"/>
    <mergeCell ref="K339:K341"/>
    <mergeCell ref="L363:L365"/>
    <mergeCell ref="L330:L332"/>
    <mergeCell ref="K354:K356"/>
    <mergeCell ref="H351:H353"/>
    <mergeCell ref="B354:B356"/>
    <mergeCell ref="H375:H377"/>
    <mergeCell ref="B378:B380"/>
    <mergeCell ref="H372:H374"/>
    <mergeCell ref="H378:H380"/>
    <mergeCell ref="B426:B428"/>
    <mergeCell ref="L413:L416"/>
    <mergeCell ref="B381:B383"/>
    <mergeCell ref="J348:J350"/>
    <mergeCell ref="H363:H365"/>
    <mergeCell ref="C333:C335"/>
    <mergeCell ref="B351:B353"/>
    <mergeCell ref="B333:B335"/>
    <mergeCell ref="I375:I377"/>
    <mergeCell ref="I372:I374"/>
    <mergeCell ref="I378:I380"/>
    <mergeCell ref="J378:J380"/>
    <mergeCell ref="J360:J362"/>
    <mergeCell ref="K330:K332"/>
    <mergeCell ref="I384:I386"/>
    <mergeCell ref="J384:J386"/>
    <mergeCell ref="K429:K431"/>
    <mergeCell ref="J435:J437"/>
    <mergeCell ref="L423:L425"/>
    <mergeCell ref="H405:H408"/>
    <mergeCell ref="H393:H395"/>
    <mergeCell ref="H432:H434"/>
    <mergeCell ref="H396:H398"/>
    <mergeCell ref="B413:B416"/>
    <mergeCell ref="L390:L392"/>
    <mergeCell ref="K409:K412"/>
    <mergeCell ref="I401:I404"/>
    <mergeCell ref="I420:I422"/>
    <mergeCell ref="J420:J422"/>
    <mergeCell ref="I393:I395"/>
    <mergeCell ref="L420:L422"/>
    <mergeCell ref="J429:J431"/>
    <mergeCell ref="C405:C408"/>
    <mergeCell ref="H409:H412"/>
    <mergeCell ref="H435:H437"/>
    <mergeCell ref="B435:B437"/>
    <mergeCell ref="B390:B392"/>
    <mergeCell ref="C390:C392"/>
    <mergeCell ref="D390:D392"/>
    <mergeCell ref="H423:H425"/>
    <mergeCell ref="H438:H440"/>
    <mergeCell ref="L444:L447"/>
    <mergeCell ref="J444:J447"/>
    <mergeCell ref="J438:J440"/>
    <mergeCell ref="L417:L419"/>
    <mergeCell ref="K432:K434"/>
    <mergeCell ref="J401:J404"/>
    <mergeCell ref="L357:L359"/>
    <mergeCell ref="L396:L398"/>
    <mergeCell ref="L401:L404"/>
    <mergeCell ref="L405:L408"/>
    <mergeCell ref="K417:K419"/>
    <mergeCell ref="L381:L383"/>
    <mergeCell ref="K351:K353"/>
    <mergeCell ref="K448:K451"/>
    <mergeCell ref="K444:K447"/>
    <mergeCell ref="K435:K437"/>
    <mergeCell ref="K413:K416"/>
    <mergeCell ref="I396:I398"/>
    <mergeCell ref="L432:L434"/>
    <mergeCell ref="I360:I362"/>
    <mergeCell ref="I363:I365"/>
    <mergeCell ref="K420:K422"/>
    <mergeCell ref="J405:J408"/>
    <mergeCell ref="J409:J412"/>
    <mergeCell ref="I405:I408"/>
    <mergeCell ref="L384:L386"/>
    <mergeCell ref="K366:K368"/>
    <mergeCell ref="L366:L368"/>
    <mergeCell ref="K357:K359"/>
    <mergeCell ref="K375:K377"/>
    <mergeCell ref="L375:L377"/>
    <mergeCell ref="H477:H479"/>
    <mergeCell ref="J492:J494"/>
    <mergeCell ref="J462:J464"/>
    <mergeCell ref="K486:K488"/>
    <mergeCell ref="I480:I482"/>
    <mergeCell ref="K483:K485"/>
    <mergeCell ref="L462:L464"/>
    <mergeCell ref="J474:J476"/>
    <mergeCell ref="J452:J455"/>
    <mergeCell ref="K477:K479"/>
    <mergeCell ref="L474:L476"/>
    <mergeCell ref="H456:H461"/>
    <mergeCell ref="I456:I461"/>
    <mergeCell ref="J456:J461"/>
    <mergeCell ref="K456:K461"/>
    <mergeCell ref="J483:J485"/>
    <mergeCell ref="L480:L482"/>
    <mergeCell ref="J480:J482"/>
    <mergeCell ref="H452:H455"/>
    <mergeCell ref="I483:I485"/>
    <mergeCell ref="H489:H491"/>
    <mergeCell ref="J477:J479"/>
    <mergeCell ref="I474:I476"/>
    <mergeCell ref="L456:L461"/>
    <mergeCell ref="I452:I455"/>
    <mergeCell ref="L438:L440"/>
    <mergeCell ref="I441:I443"/>
    <mergeCell ref="L426:L428"/>
    <mergeCell ref="K401:K404"/>
    <mergeCell ref="I432:I434"/>
    <mergeCell ref="J432:J434"/>
    <mergeCell ref="J413:J416"/>
    <mergeCell ref="J417:J419"/>
    <mergeCell ref="K426:K428"/>
    <mergeCell ref="K396:K398"/>
    <mergeCell ref="K405:K408"/>
    <mergeCell ref="J426:J428"/>
    <mergeCell ref="I387:I389"/>
    <mergeCell ref="J387:J389"/>
    <mergeCell ref="K387:K389"/>
    <mergeCell ref="K468:K471"/>
    <mergeCell ref="I486:I488"/>
    <mergeCell ref="J468:J471"/>
    <mergeCell ref="I465:I467"/>
    <mergeCell ref="K462:K464"/>
    <mergeCell ref="I468:I471"/>
    <mergeCell ref="I448:I451"/>
    <mergeCell ref="I426:I428"/>
    <mergeCell ref="L448:L451"/>
    <mergeCell ref="I435:I437"/>
    <mergeCell ref="I429:I431"/>
    <mergeCell ref="L429:L431"/>
    <mergeCell ref="K390:K392"/>
    <mergeCell ref="L409:L412"/>
    <mergeCell ref="I409:I412"/>
    <mergeCell ref="K423:K425"/>
    <mergeCell ref="J393:J395"/>
    <mergeCell ref="I312:I314"/>
    <mergeCell ref="I309:I311"/>
    <mergeCell ref="H237:H240"/>
    <mergeCell ref="H233:H236"/>
    <mergeCell ref="K321:K323"/>
    <mergeCell ref="J333:J335"/>
    <mergeCell ref="J315:J317"/>
    <mergeCell ref="H339:H341"/>
    <mergeCell ref="H312:H314"/>
    <mergeCell ref="L378:L380"/>
    <mergeCell ref="K378:K380"/>
    <mergeCell ref="L360:L362"/>
    <mergeCell ref="L351:L353"/>
    <mergeCell ref="J354:J356"/>
    <mergeCell ref="K372:K374"/>
    <mergeCell ref="I345:I347"/>
    <mergeCell ref="J306:J308"/>
    <mergeCell ref="K299:K302"/>
    <mergeCell ref="L321:L323"/>
    <mergeCell ref="I354:I356"/>
    <mergeCell ref="K345:K347"/>
    <mergeCell ref="I324:I327"/>
    <mergeCell ref="H321:H323"/>
    <mergeCell ref="K333:K335"/>
    <mergeCell ref="I342:I344"/>
    <mergeCell ref="J351:J353"/>
    <mergeCell ref="L345:L347"/>
    <mergeCell ref="K342:K344"/>
    <mergeCell ref="K348:K350"/>
    <mergeCell ref="L372:L374"/>
    <mergeCell ref="J375:J377"/>
    <mergeCell ref="I255:I258"/>
    <mergeCell ref="L226:L229"/>
    <mergeCell ref="K212:K214"/>
    <mergeCell ref="L233:L236"/>
    <mergeCell ref="L119:L121"/>
    <mergeCell ref="I279:I282"/>
    <mergeCell ref="I270:I272"/>
    <mergeCell ref="J182:J184"/>
    <mergeCell ref="L188:L190"/>
    <mergeCell ref="J226:J229"/>
    <mergeCell ref="K226:K229"/>
    <mergeCell ref="K306:K308"/>
    <mergeCell ref="K222:K225"/>
    <mergeCell ref="J125:J127"/>
    <mergeCell ref="I125:I127"/>
    <mergeCell ref="L122:L124"/>
    <mergeCell ref="K255:K258"/>
    <mergeCell ref="I182:I184"/>
    <mergeCell ref="L209:L211"/>
    <mergeCell ref="L270:L272"/>
    <mergeCell ref="J270:J272"/>
    <mergeCell ref="J287:J290"/>
    <mergeCell ref="I295:I298"/>
    <mergeCell ref="L299:L302"/>
    <mergeCell ref="L306:L308"/>
    <mergeCell ref="I164:I166"/>
    <mergeCell ref="J255:J258"/>
    <mergeCell ref="I303:I305"/>
    <mergeCell ref="L218:L221"/>
    <mergeCell ref="K182:K184"/>
    <mergeCell ref="I194:I196"/>
    <mergeCell ref="I170:I172"/>
    <mergeCell ref="I176:I178"/>
    <mergeCell ref="I23:I26"/>
    <mergeCell ref="J42:J44"/>
    <mergeCell ref="K45:K47"/>
    <mergeCell ref="J19:J22"/>
    <mergeCell ref="L27:L29"/>
    <mergeCell ref="K30:K32"/>
    <mergeCell ref="J33:J41"/>
    <mergeCell ref="K33:K41"/>
    <mergeCell ref="I30:I32"/>
    <mergeCell ref="J30:J32"/>
    <mergeCell ref="I33:I41"/>
    <mergeCell ref="J23:J26"/>
    <mergeCell ref="K19:K22"/>
    <mergeCell ref="L19:L22"/>
    <mergeCell ref="I116:I118"/>
    <mergeCell ref="K103:K106"/>
    <mergeCell ref="L255:L258"/>
    <mergeCell ref="L241:L244"/>
    <mergeCell ref="J64:J67"/>
    <mergeCell ref="J58:J63"/>
    <mergeCell ref="L68:L75"/>
    <mergeCell ref="I76:I79"/>
    <mergeCell ref="K64:K67"/>
    <mergeCell ref="K68:K75"/>
    <mergeCell ref="L103:L106"/>
    <mergeCell ref="K84:K87"/>
    <mergeCell ref="K88:K91"/>
    <mergeCell ref="L64:L67"/>
    <mergeCell ref="J76:J79"/>
    <mergeCell ref="J88:J91"/>
    <mergeCell ref="K56:K57"/>
    <mergeCell ref="I113:I115"/>
    <mergeCell ref="A5:L5"/>
    <mergeCell ref="A6:L6"/>
    <mergeCell ref="L42:L44"/>
    <mergeCell ref="I42:I44"/>
    <mergeCell ref="A23:A26"/>
    <mergeCell ref="A11:A14"/>
    <mergeCell ref="J12:L12"/>
    <mergeCell ref="K13:L13"/>
    <mergeCell ref="J13:J14"/>
    <mergeCell ref="H12:H14"/>
    <mergeCell ref="I19:I22"/>
    <mergeCell ref="A30:A32"/>
    <mergeCell ref="H42:H44"/>
    <mergeCell ref="D23:D26"/>
    <mergeCell ref="H48:H55"/>
    <mergeCell ref="I48:I55"/>
    <mergeCell ref="H19:H22"/>
    <mergeCell ref="H27:H29"/>
    <mergeCell ref="K23:K26"/>
    <mergeCell ref="K27:K29"/>
    <mergeCell ref="I27:I29"/>
    <mergeCell ref="J27:J29"/>
    <mergeCell ref="H30:H32"/>
    <mergeCell ref="D45:D47"/>
    <mergeCell ref="B27:B29"/>
    <mergeCell ref="B39:B41"/>
    <mergeCell ref="B11:B14"/>
    <mergeCell ref="B23:B26"/>
    <mergeCell ref="B30:B32"/>
    <mergeCell ref="D48:D51"/>
    <mergeCell ref="C11:G11"/>
    <mergeCell ref="A42:A44"/>
    <mergeCell ref="L48:L55"/>
    <mergeCell ref="K76:K79"/>
    <mergeCell ref="J48:J55"/>
    <mergeCell ref="K48:K55"/>
    <mergeCell ref="J80:J81"/>
    <mergeCell ref="L33:L41"/>
    <mergeCell ref="I88:I91"/>
    <mergeCell ref="L58:L63"/>
    <mergeCell ref="K80:K81"/>
    <mergeCell ref="J84:J87"/>
    <mergeCell ref="K107:K109"/>
    <mergeCell ref="I84:I87"/>
    <mergeCell ref="I64:I67"/>
    <mergeCell ref="L107:L109"/>
    <mergeCell ref="L80:L81"/>
    <mergeCell ref="L56:L57"/>
    <mergeCell ref="J68:J75"/>
    <mergeCell ref="I58:I63"/>
    <mergeCell ref="J103:J106"/>
    <mergeCell ref="J45:J47"/>
    <mergeCell ref="K42:K44"/>
    <mergeCell ref="K116:K118"/>
    <mergeCell ref="H116:H118"/>
    <mergeCell ref="I95:I98"/>
    <mergeCell ref="J95:J98"/>
    <mergeCell ref="K95:K98"/>
    <mergeCell ref="I103:I106"/>
    <mergeCell ref="I68:I75"/>
    <mergeCell ref="H92:H94"/>
    <mergeCell ref="I80:I81"/>
    <mergeCell ref="D113:D115"/>
    <mergeCell ref="H68:H75"/>
    <mergeCell ref="J116:J118"/>
    <mergeCell ref="D72:D75"/>
    <mergeCell ref="D99:D102"/>
    <mergeCell ref="J56:J57"/>
    <mergeCell ref="L92:L94"/>
    <mergeCell ref="L95:L98"/>
    <mergeCell ref="I92:I94"/>
    <mergeCell ref="H76:H79"/>
    <mergeCell ref="K58:K63"/>
    <mergeCell ref="I107:I109"/>
    <mergeCell ref="H84:H87"/>
    <mergeCell ref="H64:H67"/>
    <mergeCell ref="H80:H81"/>
    <mergeCell ref="H56:H57"/>
    <mergeCell ref="H58:H63"/>
    <mergeCell ref="B161:B163"/>
    <mergeCell ref="L468:L471"/>
    <mergeCell ref="C212:C214"/>
    <mergeCell ref="J164:J166"/>
    <mergeCell ref="L116:L118"/>
    <mergeCell ref="L125:L127"/>
    <mergeCell ref="K113:K115"/>
    <mergeCell ref="L84:L87"/>
    <mergeCell ref="H95:H98"/>
    <mergeCell ref="H88:H91"/>
    <mergeCell ref="L45:L47"/>
    <mergeCell ref="L88:L91"/>
    <mergeCell ref="L76:L79"/>
    <mergeCell ref="C113:C115"/>
    <mergeCell ref="I110:I112"/>
    <mergeCell ref="I56:I57"/>
    <mergeCell ref="H45:H47"/>
    <mergeCell ref="J113:J115"/>
    <mergeCell ref="J119:J121"/>
    <mergeCell ref="J176:J178"/>
    <mergeCell ref="B270:B272"/>
    <mergeCell ref="B295:B298"/>
    <mergeCell ref="D420:D422"/>
    <mergeCell ref="I438:I440"/>
    <mergeCell ref="B248:B251"/>
    <mergeCell ref="B303:B305"/>
    <mergeCell ref="J92:J94"/>
    <mergeCell ref="J179:J181"/>
    <mergeCell ref="I119:I121"/>
    <mergeCell ref="D80:D83"/>
    <mergeCell ref="J82:J83"/>
    <mergeCell ref="K82:K83"/>
    <mergeCell ref="H179:H181"/>
    <mergeCell ref="K179:K181"/>
    <mergeCell ref="D324:D327"/>
    <mergeCell ref="A230:A232"/>
    <mergeCell ref="C321:C323"/>
    <mergeCell ref="C318:C320"/>
    <mergeCell ref="A299:A302"/>
    <mergeCell ref="C303:C305"/>
    <mergeCell ref="K262:K265"/>
    <mergeCell ref="A237:A240"/>
    <mergeCell ref="H283:H286"/>
    <mergeCell ref="A303:A305"/>
    <mergeCell ref="H295:H298"/>
    <mergeCell ref="H291:H294"/>
    <mergeCell ref="C245:C247"/>
    <mergeCell ref="D291:D294"/>
    <mergeCell ref="A324:B327"/>
    <mergeCell ref="I191:I193"/>
    <mergeCell ref="I318:I320"/>
    <mergeCell ref="K309:K311"/>
    <mergeCell ref="I299:I302"/>
    <mergeCell ref="H262:H265"/>
    <mergeCell ref="A306:A308"/>
    <mergeCell ref="C273:C275"/>
    <mergeCell ref="D283:D286"/>
    <mergeCell ref="C312:C314"/>
    <mergeCell ref="B312:B314"/>
    <mergeCell ref="A312:A314"/>
    <mergeCell ref="D299:D302"/>
    <mergeCell ref="D276:D278"/>
    <mergeCell ref="K245:K247"/>
    <mergeCell ref="I273:I274"/>
    <mergeCell ref="D312:D314"/>
    <mergeCell ref="D270:D272"/>
    <mergeCell ref="B291:B294"/>
    <mergeCell ref="B321:B323"/>
    <mergeCell ref="A291:A294"/>
    <mergeCell ref="D318:D320"/>
    <mergeCell ref="D315:D317"/>
    <mergeCell ref="A315:A317"/>
    <mergeCell ref="A318:A320"/>
    <mergeCell ref="B315:B317"/>
    <mergeCell ref="B318:B320"/>
    <mergeCell ref="B266:B269"/>
    <mergeCell ref="A255:A258"/>
    <mergeCell ref="B255:B258"/>
    <mergeCell ref="H318:H320"/>
    <mergeCell ref="H252:H254"/>
    <mergeCell ref="D295:D298"/>
    <mergeCell ref="H315:H317"/>
    <mergeCell ref="A266:A269"/>
    <mergeCell ref="A252:A254"/>
    <mergeCell ref="K495:K497"/>
    <mergeCell ref="K489:K491"/>
    <mergeCell ref="L492:L494"/>
    <mergeCell ref="H492:H494"/>
    <mergeCell ref="I492:I494"/>
    <mergeCell ref="K492:K494"/>
    <mergeCell ref="L504:L506"/>
    <mergeCell ref="K649:K652"/>
    <mergeCell ref="L510:L512"/>
    <mergeCell ref="H649:H652"/>
    <mergeCell ref="K510:K512"/>
    <mergeCell ref="I504:I506"/>
    <mergeCell ref="J649:J652"/>
    <mergeCell ref="I565:I568"/>
    <mergeCell ref="I498:I500"/>
    <mergeCell ref="J498:J500"/>
    <mergeCell ref="J513:J515"/>
    <mergeCell ref="L498:L500"/>
    <mergeCell ref="L513:L515"/>
    <mergeCell ref="H528:H530"/>
    <mergeCell ref="H513:H515"/>
    <mergeCell ref="H501:H503"/>
    <mergeCell ref="L501:L503"/>
    <mergeCell ref="L528:L530"/>
    <mergeCell ref="J507:J509"/>
    <mergeCell ref="K507:K509"/>
    <mergeCell ref="I649:I652"/>
    <mergeCell ref="H573:H584"/>
    <mergeCell ref="I573:I584"/>
    <mergeCell ref="L601:L604"/>
    <mergeCell ref="K601:K604"/>
    <mergeCell ref="L597:L600"/>
    <mergeCell ref="K504:K506"/>
    <mergeCell ref="K501:K503"/>
    <mergeCell ref="I510:I512"/>
    <mergeCell ref="J342:J344"/>
    <mergeCell ref="H417:H419"/>
    <mergeCell ref="I417:I419"/>
    <mergeCell ref="C342:C344"/>
    <mergeCell ref="J390:J392"/>
    <mergeCell ref="I423:I425"/>
    <mergeCell ref="J381:J383"/>
    <mergeCell ref="K381:K383"/>
    <mergeCell ref="J396:J398"/>
    <mergeCell ref="H401:H404"/>
    <mergeCell ref="L441:L443"/>
    <mergeCell ref="J423:J425"/>
    <mergeCell ref="H390:H392"/>
    <mergeCell ref="H381:H383"/>
    <mergeCell ref="I381:I383"/>
    <mergeCell ref="K438:K440"/>
    <mergeCell ref="L435:L437"/>
    <mergeCell ref="C354:C356"/>
    <mergeCell ref="H444:H447"/>
    <mergeCell ref="I495:I497"/>
    <mergeCell ref="L387:L389"/>
    <mergeCell ref="K393:K395"/>
    <mergeCell ref="L393:L395"/>
    <mergeCell ref="I366:I368"/>
    <mergeCell ref="K452:K455"/>
    <mergeCell ref="L452:L455"/>
    <mergeCell ref="I413:I416"/>
    <mergeCell ref="I390:I392"/>
    <mergeCell ref="L495:L497"/>
    <mergeCell ref="A513:A515"/>
    <mergeCell ref="B513:B515"/>
    <mergeCell ref="A649:B652"/>
    <mergeCell ref="C649:C652"/>
    <mergeCell ref="D649:D652"/>
    <mergeCell ref="D498:D500"/>
    <mergeCell ref="A528:B530"/>
    <mergeCell ref="C528:C530"/>
    <mergeCell ref="D528:D530"/>
    <mergeCell ref="B516:B518"/>
    <mergeCell ref="C516:C518"/>
    <mergeCell ref="A525:A527"/>
    <mergeCell ref="B525:B527"/>
    <mergeCell ref="A507:A509"/>
    <mergeCell ref="A510:A512"/>
    <mergeCell ref="H516:H518"/>
    <mergeCell ref="I501:I503"/>
    <mergeCell ref="I522:I524"/>
    <mergeCell ref="H549:H552"/>
    <mergeCell ref="A501:A503"/>
    <mergeCell ref="I513:I515"/>
    <mergeCell ref="I516:I518"/>
    <mergeCell ref="H519:H521"/>
    <mergeCell ref="D522:D524"/>
    <mergeCell ref="B522:B524"/>
    <mergeCell ref="C513:C515"/>
    <mergeCell ref="D513:D515"/>
    <mergeCell ref="H507:H509"/>
    <mergeCell ref="H525:H527"/>
    <mergeCell ref="I525:I527"/>
    <mergeCell ref="A533:A536"/>
    <mergeCell ref="B577:B580"/>
    <mergeCell ref="A459:A461"/>
    <mergeCell ref="C504:C506"/>
    <mergeCell ref="A498:A500"/>
    <mergeCell ref="D456:D458"/>
    <mergeCell ref="B459:B461"/>
    <mergeCell ref="A441:A443"/>
    <mergeCell ref="B465:B467"/>
    <mergeCell ref="C456:C458"/>
    <mergeCell ref="A504:A506"/>
    <mergeCell ref="B504:B506"/>
    <mergeCell ref="C498:C500"/>
    <mergeCell ref="C435:C437"/>
    <mergeCell ref="B456:B458"/>
    <mergeCell ref="A483:A485"/>
    <mergeCell ref="C486:C488"/>
    <mergeCell ref="J617:J620"/>
    <mergeCell ref="K617:K620"/>
    <mergeCell ref="A516:A518"/>
    <mergeCell ref="J501:J503"/>
    <mergeCell ref="K498:K500"/>
    <mergeCell ref="J504:J506"/>
    <mergeCell ref="J522:J524"/>
    <mergeCell ref="K522:K524"/>
    <mergeCell ref="J519:J521"/>
    <mergeCell ref="J525:J527"/>
    <mergeCell ref="K525:K527"/>
    <mergeCell ref="K516:K518"/>
    <mergeCell ref="K533:K536"/>
    <mergeCell ref="J510:J512"/>
    <mergeCell ref="K474:K476"/>
    <mergeCell ref="D486:D488"/>
    <mergeCell ref="H483:H485"/>
    <mergeCell ref="B438:B440"/>
    <mergeCell ref="A417:A419"/>
    <mergeCell ref="B441:B443"/>
    <mergeCell ref="C441:C443"/>
    <mergeCell ref="C429:C431"/>
    <mergeCell ref="A452:A455"/>
    <mergeCell ref="D438:D440"/>
    <mergeCell ref="A432:A434"/>
    <mergeCell ref="A429:A431"/>
    <mergeCell ref="B486:B488"/>
    <mergeCell ref="C480:C482"/>
    <mergeCell ref="D480:D482"/>
    <mergeCell ref="D477:D479"/>
    <mergeCell ref="A456:A458"/>
    <mergeCell ref="B462:B464"/>
    <mergeCell ref="A462:A464"/>
    <mergeCell ref="D432:D434"/>
    <mergeCell ref="C432:C434"/>
    <mergeCell ref="D435:D437"/>
    <mergeCell ref="C452:C455"/>
    <mergeCell ref="C459:C461"/>
    <mergeCell ref="A420:A422"/>
    <mergeCell ref="A474:A476"/>
    <mergeCell ref="B452:B455"/>
    <mergeCell ref="D429:D431"/>
    <mergeCell ref="B432:B434"/>
    <mergeCell ref="D448:D451"/>
    <mergeCell ref="D452:D455"/>
    <mergeCell ref="C426:C428"/>
    <mergeCell ref="D426:D428"/>
    <mergeCell ref="A448:A451"/>
    <mergeCell ref="A435:A437"/>
    <mergeCell ref="B492:B494"/>
    <mergeCell ref="B501:B503"/>
    <mergeCell ref="C462:C464"/>
    <mergeCell ref="D483:D485"/>
    <mergeCell ref="B480:B482"/>
    <mergeCell ref="C477:C479"/>
    <mergeCell ref="D465:D467"/>
    <mergeCell ref="A486:A488"/>
    <mergeCell ref="C468:C471"/>
    <mergeCell ref="A489:A491"/>
    <mergeCell ref="A495:A497"/>
    <mergeCell ref="B495:B497"/>
    <mergeCell ref="A492:A494"/>
    <mergeCell ref="C465:C467"/>
    <mergeCell ref="B507:B509"/>
    <mergeCell ref="C507:C509"/>
    <mergeCell ref="D507:D509"/>
    <mergeCell ref="D462:D464"/>
    <mergeCell ref="A477:A479"/>
    <mergeCell ref="B483:B485"/>
    <mergeCell ref="B477:B479"/>
    <mergeCell ref="C483:C485"/>
    <mergeCell ref="D492:D494"/>
    <mergeCell ref="D504:D506"/>
    <mergeCell ref="D501:D503"/>
    <mergeCell ref="A480:A482"/>
    <mergeCell ref="D468:D471"/>
    <mergeCell ref="A468:B471"/>
    <mergeCell ref="A465:A467"/>
    <mergeCell ref="B498:B500"/>
    <mergeCell ref="C501:C503"/>
    <mergeCell ref="A409:A412"/>
    <mergeCell ref="H420:H422"/>
    <mergeCell ref="B357:B359"/>
    <mergeCell ref="A372:A374"/>
    <mergeCell ref="C372:C374"/>
    <mergeCell ref="D372:D374"/>
    <mergeCell ref="C387:C389"/>
    <mergeCell ref="D413:D416"/>
    <mergeCell ref="B393:B395"/>
    <mergeCell ref="C393:C395"/>
    <mergeCell ref="A413:A416"/>
    <mergeCell ref="C409:C412"/>
    <mergeCell ref="C378:C380"/>
    <mergeCell ref="B366:B368"/>
    <mergeCell ref="C366:C368"/>
    <mergeCell ref="D366:D368"/>
    <mergeCell ref="H366:H368"/>
    <mergeCell ref="C375:C377"/>
    <mergeCell ref="C396:C398"/>
    <mergeCell ref="D357:D359"/>
    <mergeCell ref="A363:A365"/>
    <mergeCell ref="B420:B422"/>
    <mergeCell ref="D387:D389"/>
    <mergeCell ref="D369:D371"/>
    <mergeCell ref="B405:B408"/>
    <mergeCell ref="B448:B451"/>
    <mergeCell ref="H413:H416"/>
    <mergeCell ref="A375:A377"/>
    <mergeCell ref="B375:B377"/>
    <mergeCell ref="A384:A386"/>
    <mergeCell ref="A393:A395"/>
    <mergeCell ref="A396:B398"/>
    <mergeCell ref="A387:A389"/>
    <mergeCell ref="B387:B389"/>
    <mergeCell ref="D396:D398"/>
    <mergeCell ref="D381:D383"/>
    <mergeCell ref="B409:B412"/>
    <mergeCell ref="D375:D377"/>
    <mergeCell ref="A405:A408"/>
    <mergeCell ref="D423:D425"/>
    <mergeCell ref="A390:A392"/>
    <mergeCell ref="A438:A440"/>
    <mergeCell ref="C448:C451"/>
    <mergeCell ref="C413:C416"/>
    <mergeCell ref="A444:A447"/>
    <mergeCell ref="D441:D443"/>
    <mergeCell ref="D409:D412"/>
    <mergeCell ref="D405:D408"/>
    <mergeCell ref="A423:A425"/>
    <mergeCell ref="B423:B425"/>
    <mergeCell ref="C423:C425"/>
    <mergeCell ref="A426:A428"/>
    <mergeCell ref="C420:C422"/>
    <mergeCell ref="H387:H389"/>
    <mergeCell ref="H384:H386"/>
    <mergeCell ref="A378:A380"/>
    <mergeCell ref="A401:A404"/>
    <mergeCell ref="H185:H187"/>
    <mergeCell ref="H197:H199"/>
    <mergeCell ref="A222:A225"/>
    <mergeCell ref="A218:A221"/>
    <mergeCell ref="A262:A265"/>
    <mergeCell ref="D303:D305"/>
    <mergeCell ref="A295:A298"/>
    <mergeCell ref="C279:C282"/>
    <mergeCell ref="D279:D282"/>
    <mergeCell ref="B252:B254"/>
    <mergeCell ref="C203:C206"/>
    <mergeCell ref="H191:H193"/>
    <mergeCell ref="H194:H196"/>
    <mergeCell ref="D200:D202"/>
    <mergeCell ref="D230:D232"/>
    <mergeCell ref="C230:C232"/>
    <mergeCell ref="A215:A217"/>
    <mergeCell ref="A287:A290"/>
    <mergeCell ref="C291:C294"/>
    <mergeCell ref="B283:B286"/>
    <mergeCell ref="B299:B302"/>
    <mergeCell ref="A276:A278"/>
    <mergeCell ref="B276:B278"/>
    <mergeCell ref="A270:A272"/>
    <mergeCell ref="A245:A247"/>
    <mergeCell ref="A248:A251"/>
    <mergeCell ref="C255:C258"/>
    <mergeCell ref="D255:D258"/>
    <mergeCell ref="A279:A282"/>
    <mergeCell ref="D215:D217"/>
    <mergeCell ref="H212:H214"/>
    <mergeCell ref="H200:H202"/>
    <mergeCell ref="D222:D225"/>
    <mergeCell ref="H245:H247"/>
    <mergeCell ref="D212:D214"/>
    <mergeCell ref="D237:D240"/>
    <mergeCell ref="C241:C244"/>
    <mergeCell ref="D245:D247"/>
    <mergeCell ref="D241:D244"/>
    <mergeCell ref="B215:B217"/>
    <mergeCell ref="C222:C225"/>
    <mergeCell ref="C215:C217"/>
    <mergeCell ref="B230:B232"/>
    <mergeCell ref="B309:B311"/>
    <mergeCell ref="D266:D269"/>
    <mergeCell ref="H266:H269"/>
    <mergeCell ref="C270:C272"/>
    <mergeCell ref="C276:C278"/>
    <mergeCell ref="H248:H251"/>
    <mergeCell ref="B279:B282"/>
    <mergeCell ref="C309:C311"/>
    <mergeCell ref="C295:C298"/>
    <mergeCell ref="H303:H305"/>
    <mergeCell ref="C266:C269"/>
    <mergeCell ref="D203:D206"/>
    <mergeCell ref="A149:A151"/>
    <mergeCell ref="C176:C178"/>
    <mergeCell ref="B155:B157"/>
    <mergeCell ref="C155:C157"/>
    <mergeCell ref="D149:D151"/>
    <mergeCell ref="A92:A94"/>
    <mergeCell ref="B92:B94"/>
    <mergeCell ref="C92:C94"/>
    <mergeCell ref="D140:D142"/>
    <mergeCell ref="A146:A148"/>
    <mergeCell ref="A143:A145"/>
    <mergeCell ref="A137:A139"/>
    <mergeCell ref="A68:A71"/>
    <mergeCell ref="A113:A115"/>
    <mergeCell ref="B137:B139"/>
    <mergeCell ref="A161:A163"/>
    <mergeCell ref="A176:A178"/>
    <mergeCell ref="A155:A157"/>
    <mergeCell ref="C140:C142"/>
    <mergeCell ref="A158:A160"/>
    <mergeCell ref="B143:B145"/>
    <mergeCell ref="A170:A172"/>
    <mergeCell ref="C149:C151"/>
    <mergeCell ref="B140:B142"/>
    <mergeCell ref="D176:D178"/>
    <mergeCell ref="B128:B130"/>
    <mergeCell ref="A125:A127"/>
    <mergeCell ref="B80:B83"/>
    <mergeCell ref="C88:C91"/>
    <mergeCell ref="B76:B79"/>
    <mergeCell ref="B95:B98"/>
    <mergeCell ref="D125:D127"/>
    <mergeCell ref="D42:D44"/>
    <mergeCell ref="A76:A79"/>
    <mergeCell ref="D68:D71"/>
    <mergeCell ref="D110:D112"/>
    <mergeCell ref="A19:A22"/>
    <mergeCell ref="A103:A106"/>
    <mergeCell ref="B103:B106"/>
    <mergeCell ref="C48:C51"/>
    <mergeCell ref="A60:A63"/>
    <mergeCell ref="B60:B63"/>
    <mergeCell ref="C60:C63"/>
    <mergeCell ref="D143:D145"/>
    <mergeCell ref="B131:B133"/>
    <mergeCell ref="D95:D98"/>
    <mergeCell ref="D76:D79"/>
    <mergeCell ref="C137:C139"/>
    <mergeCell ref="B113:B115"/>
    <mergeCell ref="A119:A121"/>
    <mergeCell ref="C116:C118"/>
    <mergeCell ref="A116:A118"/>
    <mergeCell ref="A110:A112"/>
    <mergeCell ref="B110:B112"/>
    <mergeCell ref="C110:C112"/>
    <mergeCell ref="B68:B71"/>
    <mergeCell ref="A72:A75"/>
    <mergeCell ref="D27:D29"/>
    <mergeCell ref="C30:C32"/>
    <mergeCell ref="D30:D32"/>
    <mergeCell ref="C39:C41"/>
    <mergeCell ref="D39:D41"/>
    <mergeCell ref="A84:A87"/>
    <mergeCell ref="H146:H148"/>
    <mergeCell ref="A27:A29"/>
    <mergeCell ref="I122:I124"/>
    <mergeCell ref="C103:C106"/>
    <mergeCell ref="D103:D106"/>
    <mergeCell ref="D92:D94"/>
    <mergeCell ref="C80:C83"/>
    <mergeCell ref="I146:I148"/>
    <mergeCell ref="A140:A142"/>
    <mergeCell ref="A99:A102"/>
    <mergeCell ref="B52:B55"/>
    <mergeCell ref="B42:B44"/>
    <mergeCell ref="A52:A55"/>
    <mergeCell ref="B64:B67"/>
    <mergeCell ref="C64:C67"/>
    <mergeCell ref="B88:B91"/>
    <mergeCell ref="C84:C87"/>
    <mergeCell ref="D84:D87"/>
    <mergeCell ref="A88:A91"/>
    <mergeCell ref="A56:A59"/>
    <mergeCell ref="D56:D59"/>
    <mergeCell ref="B45:B47"/>
    <mergeCell ref="C52:C55"/>
    <mergeCell ref="D52:D55"/>
    <mergeCell ref="C42:C44"/>
    <mergeCell ref="A33:A35"/>
    <mergeCell ref="C33:C35"/>
    <mergeCell ref="D33:D35"/>
    <mergeCell ref="D88:D91"/>
    <mergeCell ref="B125:B127"/>
    <mergeCell ref="A80:A83"/>
    <mergeCell ref="C143:C145"/>
    <mergeCell ref="B84:B87"/>
    <mergeCell ref="A45:A47"/>
    <mergeCell ref="C27:C29"/>
    <mergeCell ref="C45:C47"/>
    <mergeCell ref="C23:C26"/>
    <mergeCell ref="A39:A41"/>
    <mergeCell ref="C68:C71"/>
    <mergeCell ref="A122:A124"/>
    <mergeCell ref="B122:B124"/>
    <mergeCell ref="H113:H115"/>
    <mergeCell ref="A64:A67"/>
    <mergeCell ref="B72:B75"/>
    <mergeCell ref="C72:C75"/>
    <mergeCell ref="A95:A98"/>
    <mergeCell ref="H82:H83"/>
    <mergeCell ref="C95:C98"/>
    <mergeCell ref="A48:A51"/>
    <mergeCell ref="B48:B51"/>
    <mergeCell ref="H119:H121"/>
    <mergeCell ref="H107:H109"/>
    <mergeCell ref="C122:C124"/>
    <mergeCell ref="B116:B118"/>
    <mergeCell ref="B33:B35"/>
    <mergeCell ref="B99:B102"/>
    <mergeCell ref="D116:D118"/>
    <mergeCell ref="H110:H112"/>
    <mergeCell ref="H103:H106"/>
    <mergeCell ref="D60:D63"/>
    <mergeCell ref="D64:D67"/>
    <mergeCell ref="H33:H41"/>
    <mergeCell ref="B56:B59"/>
    <mergeCell ref="A4:L4"/>
    <mergeCell ref="A36:A38"/>
    <mergeCell ref="B36:B38"/>
    <mergeCell ref="C36:C38"/>
    <mergeCell ref="D36:D38"/>
    <mergeCell ref="H23:H26"/>
    <mergeCell ref="L23:L26"/>
    <mergeCell ref="I519:I521"/>
    <mergeCell ref="L649:L652"/>
    <mergeCell ref="H441:H443"/>
    <mergeCell ref="H426:H428"/>
    <mergeCell ref="H429:H431"/>
    <mergeCell ref="H465:H467"/>
    <mergeCell ref="H474:H476"/>
    <mergeCell ref="L519:L521"/>
    <mergeCell ref="J441:J443"/>
    <mergeCell ref="J209:J211"/>
    <mergeCell ref="K215:K217"/>
    <mergeCell ref="I477:I479"/>
    <mergeCell ref="K167:K169"/>
    <mergeCell ref="I149:I151"/>
    <mergeCell ref="K170:K172"/>
    <mergeCell ref="H176:H178"/>
    <mergeCell ref="H149:H151"/>
    <mergeCell ref="K119:K121"/>
    <mergeCell ref="J465:J467"/>
    <mergeCell ref="K465:K467"/>
    <mergeCell ref="H504:H506"/>
    <mergeCell ref="H510:H512"/>
    <mergeCell ref="K519:K521"/>
    <mergeCell ref="D122:D124"/>
    <mergeCell ref="H11:L11"/>
    <mergeCell ref="F12:G13"/>
    <mergeCell ref="J230:J232"/>
    <mergeCell ref="I173:I175"/>
    <mergeCell ref="L230:L232"/>
    <mergeCell ref="K173:K175"/>
    <mergeCell ref="I12:I14"/>
    <mergeCell ref="E12:E14"/>
    <mergeCell ref="C12:D12"/>
    <mergeCell ref="C13:C14"/>
    <mergeCell ref="D13:D14"/>
    <mergeCell ref="C56:C59"/>
    <mergeCell ref="C76:C79"/>
    <mergeCell ref="I185:I187"/>
    <mergeCell ref="C188:C190"/>
    <mergeCell ref="D188:D190"/>
    <mergeCell ref="L30:L32"/>
    <mergeCell ref="L113:L115"/>
    <mergeCell ref="K110:K112"/>
    <mergeCell ref="J107:J109"/>
    <mergeCell ref="K125:K127"/>
    <mergeCell ref="L110:L112"/>
    <mergeCell ref="I45:I47"/>
    <mergeCell ref="K92:K94"/>
    <mergeCell ref="I82:I83"/>
    <mergeCell ref="J110:J112"/>
    <mergeCell ref="L82:L83"/>
    <mergeCell ref="C99:C102"/>
    <mergeCell ref="J218:J221"/>
    <mergeCell ref="H218:H221"/>
    <mergeCell ref="L170:L172"/>
    <mergeCell ref="H152:H157"/>
    <mergeCell ref="D155:D157"/>
    <mergeCell ref="B149:B151"/>
    <mergeCell ref="J185:J187"/>
    <mergeCell ref="L483:L485"/>
    <mergeCell ref="L486:L488"/>
    <mergeCell ref="J486:J488"/>
    <mergeCell ref="K480:K482"/>
    <mergeCell ref="L477:L479"/>
    <mergeCell ref="L516:L518"/>
    <mergeCell ref="I209:I211"/>
    <mergeCell ref="H203:H206"/>
    <mergeCell ref="J215:J217"/>
    <mergeCell ref="I218:I221"/>
    <mergeCell ref="K513:K515"/>
    <mergeCell ref="L245:L247"/>
    <mergeCell ref="I222:I225"/>
    <mergeCell ref="J212:J214"/>
    <mergeCell ref="D158:D160"/>
    <mergeCell ref="B182:B184"/>
    <mergeCell ref="K441:K443"/>
    <mergeCell ref="H462:H464"/>
    <mergeCell ref="D459:D461"/>
    <mergeCell ref="H468:H471"/>
    <mergeCell ref="L465:L467"/>
    <mergeCell ref="B226:B229"/>
    <mergeCell ref="I245:I247"/>
    <mergeCell ref="H255:H258"/>
    <mergeCell ref="C248:C251"/>
    <mergeCell ref="L237:L240"/>
    <mergeCell ref="C252:C254"/>
    <mergeCell ref="D252:D254"/>
    <mergeCell ref="D393:D395"/>
    <mergeCell ref="B170:B172"/>
    <mergeCell ref="B561:B564"/>
    <mergeCell ref="C561:C564"/>
    <mergeCell ref="I569:I572"/>
    <mergeCell ref="B565:B568"/>
    <mergeCell ref="D525:D527"/>
    <mergeCell ref="B569:B572"/>
    <mergeCell ref="C569:C572"/>
    <mergeCell ref="D569:D572"/>
    <mergeCell ref="L525:L527"/>
    <mergeCell ref="L522:L524"/>
    <mergeCell ref="I549:I552"/>
    <mergeCell ref="H541:H548"/>
    <mergeCell ref="I507:I509"/>
    <mergeCell ref="K528:K530"/>
    <mergeCell ref="L541:L548"/>
    <mergeCell ref="C522:C524"/>
    <mergeCell ref="J541:J548"/>
    <mergeCell ref="K541:K548"/>
    <mergeCell ref="D545:D548"/>
    <mergeCell ref="L507:L509"/>
    <mergeCell ref="L533:L536"/>
    <mergeCell ref="L537:L540"/>
    <mergeCell ref="H533:H536"/>
    <mergeCell ref="I533:I536"/>
    <mergeCell ref="J533:J536"/>
    <mergeCell ref="H569:H572"/>
    <mergeCell ref="C525:C527"/>
    <mergeCell ref="J549:J552"/>
    <mergeCell ref="K549:K552"/>
    <mergeCell ref="L549:L552"/>
    <mergeCell ref="D519:D521"/>
    <mergeCell ref="J516:J518"/>
    <mergeCell ref="D167:D169"/>
    <mergeCell ref="A191:A193"/>
    <mergeCell ref="C185:C187"/>
    <mergeCell ref="A167:A169"/>
    <mergeCell ref="B167:B169"/>
    <mergeCell ref="A200:A202"/>
    <mergeCell ref="A197:A199"/>
    <mergeCell ref="A182:A184"/>
    <mergeCell ref="B519:B521"/>
    <mergeCell ref="C519:C521"/>
    <mergeCell ref="D516:D518"/>
    <mergeCell ref="H498:H500"/>
    <mergeCell ref="C492:C494"/>
    <mergeCell ref="I489:I491"/>
    <mergeCell ref="L489:L491"/>
    <mergeCell ref="D495:D497"/>
    <mergeCell ref="C495:C497"/>
    <mergeCell ref="B259:B261"/>
    <mergeCell ref="H486:H488"/>
    <mergeCell ref="J489:J491"/>
    <mergeCell ref="H448:H451"/>
    <mergeCell ref="J188:J190"/>
    <mergeCell ref="K188:K190"/>
    <mergeCell ref="I233:I236"/>
    <mergeCell ref="B306:D308"/>
    <mergeCell ref="I203:I206"/>
    <mergeCell ref="I241:I244"/>
    <mergeCell ref="C200:C202"/>
    <mergeCell ref="A194:A196"/>
    <mergeCell ref="A212:A214"/>
    <mergeCell ref="A209:A211"/>
    <mergeCell ref="A309:A311"/>
    <mergeCell ref="A7:L7"/>
    <mergeCell ref="D259:D261"/>
    <mergeCell ref="H259:H261"/>
    <mergeCell ref="C259:C261"/>
    <mergeCell ref="B152:B154"/>
    <mergeCell ref="C152:C154"/>
    <mergeCell ref="D152:D154"/>
    <mergeCell ref="B222:B225"/>
    <mergeCell ref="C226:C229"/>
    <mergeCell ref="A226:A229"/>
    <mergeCell ref="H173:H175"/>
    <mergeCell ref="H222:H225"/>
    <mergeCell ref="I179:I181"/>
    <mergeCell ref="J173:J175"/>
    <mergeCell ref="J194:J196"/>
    <mergeCell ref="H158:H160"/>
    <mergeCell ref="C194:C196"/>
    <mergeCell ref="D194:D196"/>
    <mergeCell ref="J203:J206"/>
    <mergeCell ref="H209:H211"/>
    <mergeCell ref="C161:C163"/>
    <mergeCell ref="C197:C199"/>
    <mergeCell ref="D197:D199"/>
    <mergeCell ref="C170:C172"/>
    <mergeCell ref="B194:B196"/>
    <mergeCell ref="B200:B202"/>
    <mergeCell ref="B197:B199"/>
    <mergeCell ref="B185:B187"/>
    <mergeCell ref="B188:B190"/>
    <mergeCell ref="I200:I202"/>
    <mergeCell ref="D182:D184"/>
    <mergeCell ref="H182:H184"/>
    <mergeCell ref="A152:A154"/>
    <mergeCell ref="B179:D181"/>
    <mergeCell ref="B191:D193"/>
    <mergeCell ref="A241:A244"/>
    <mergeCell ref="D248:D251"/>
    <mergeCell ref="A259:A261"/>
    <mergeCell ref="B158:B160"/>
    <mergeCell ref="A188:A190"/>
    <mergeCell ref="A185:A187"/>
    <mergeCell ref="B176:B178"/>
    <mergeCell ref="B212:B214"/>
    <mergeCell ref="D173:D175"/>
    <mergeCell ref="H188:H190"/>
    <mergeCell ref="I188:I190"/>
    <mergeCell ref="D170:D172"/>
    <mergeCell ref="A173:A175"/>
    <mergeCell ref="C182:C184"/>
    <mergeCell ref="D185:D187"/>
    <mergeCell ref="C158:C160"/>
    <mergeCell ref="D226:D229"/>
    <mergeCell ref="A207:L207"/>
    <mergeCell ref="D161:D163"/>
    <mergeCell ref="H161:H163"/>
    <mergeCell ref="I161:I163"/>
    <mergeCell ref="H167:H169"/>
    <mergeCell ref="C167:C169"/>
    <mergeCell ref="A203:B206"/>
    <mergeCell ref="H170:H172"/>
    <mergeCell ref="A164:A166"/>
    <mergeCell ref="C173:C175"/>
    <mergeCell ref="A179:A181"/>
    <mergeCell ref="B173:B175"/>
  </mergeCells>
  <phoneticPr fontId="0" type="noConversion"/>
  <pageMargins left="0.55118110236220474" right="0.31496062992125984" top="0.31496062992125984" bottom="0.19685039370078741" header="0.31496062992125984" footer="0.15748031496062992"/>
  <pageSetup paperSize="9" scale="41" fitToHeight="0" orientation="portrait" r:id="rId1"/>
  <rowBreaks count="13" manualBreakCount="13">
    <brk id="80" max="11" man="1"/>
    <brk id="100" max="11" man="1"/>
    <brk id="139" max="11" man="1"/>
    <brk id="178" max="11" man="1"/>
    <brk id="217" max="11" man="1"/>
    <brk id="299" max="11" man="1"/>
    <brk id="335" max="11" man="1"/>
    <brk id="379" max="11" man="1"/>
    <brk id="421" max="11" man="1"/>
    <brk id="463" max="11" man="1"/>
    <brk id="503" max="11" man="1"/>
    <brk id="544" max="11" man="1"/>
    <brk id="58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1 января 2021 года</vt:lpstr>
      <vt:lpstr>'на 1 января 2021 года'!Область_печати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Стецун Ольга</cp:lastModifiedBy>
  <cp:lastPrinted>2021-07-28T11:02:10Z</cp:lastPrinted>
  <dcterms:created xsi:type="dcterms:W3CDTF">2013-10-07T02:48:36Z</dcterms:created>
  <dcterms:modified xsi:type="dcterms:W3CDTF">2022-05-30T06:33:33Z</dcterms:modified>
</cp:coreProperties>
</file>