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на 1 января 2022 г." sheetId="4" r:id="rId1"/>
  </sheets>
  <definedNames>
    <definedName name="_xlnm.Print_Area" localSheetId="0">'на 1 января 2022 г.'!$A$1:$L$676</definedName>
  </definedNames>
  <calcPr calcId="125725"/>
</workbook>
</file>

<file path=xl/calcChain.xml><?xml version="1.0" encoding="utf-8"?>
<calcChain xmlns="http://schemas.openxmlformats.org/spreadsheetml/2006/main">
  <c r="F667" i="4"/>
  <c r="F666"/>
  <c r="F665"/>
  <c r="F664"/>
  <c r="F663"/>
  <c r="F662"/>
  <c r="F661"/>
  <c r="F660"/>
  <c r="F611"/>
  <c r="F610"/>
  <c r="F609"/>
  <c r="F608"/>
  <c r="G615"/>
  <c r="G611" s="1"/>
  <c r="G663" s="1"/>
  <c r="G614"/>
  <c r="G610" s="1"/>
  <c r="G662" s="1"/>
  <c r="G613"/>
  <c r="G609" s="1"/>
  <c r="G661" s="1"/>
  <c r="F615"/>
  <c r="F614"/>
  <c r="F613"/>
  <c r="F612"/>
  <c r="G598" l="1"/>
  <c r="G595" s="1"/>
  <c r="G597"/>
  <c r="G594" s="1"/>
  <c r="F598"/>
  <c r="F595" s="1"/>
  <c r="F597"/>
  <c r="F594" s="1"/>
  <c r="G586"/>
  <c r="G583" s="1"/>
  <c r="G585"/>
  <c r="G582" s="1"/>
  <c r="F586"/>
  <c r="F583" s="1"/>
  <c r="F585"/>
  <c r="F582" s="1"/>
  <c r="F546"/>
  <c r="F605" s="1"/>
  <c r="G550"/>
  <c r="G546" s="1"/>
  <c r="G605" s="1"/>
  <c r="G549"/>
  <c r="G545" s="1"/>
  <c r="G548"/>
  <c r="G544" s="1"/>
  <c r="G603" s="1"/>
  <c r="F550"/>
  <c r="F549"/>
  <c r="F545" s="1"/>
  <c r="F604" s="1"/>
  <c r="F548"/>
  <c r="F544" s="1"/>
  <c r="F603" s="1"/>
  <c r="G533"/>
  <c r="G530" s="1"/>
  <c r="G532"/>
  <c r="G529" s="1"/>
  <c r="F533"/>
  <c r="F530" s="1"/>
  <c r="F532"/>
  <c r="F529" s="1"/>
  <c r="G515"/>
  <c r="G512" s="1"/>
  <c r="G514"/>
  <c r="G511" s="1"/>
  <c r="F515"/>
  <c r="F512" s="1"/>
  <c r="F514"/>
  <c r="F511" s="1"/>
  <c r="F410"/>
  <c r="F406" s="1"/>
  <c r="F540" s="1"/>
  <c r="G410"/>
  <c r="G406" s="1"/>
  <c r="G540" s="1"/>
  <c r="G409"/>
  <c r="G405" s="1"/>
  <c r="G408"/>
  <c r="G404" s="1"/>
  <c r="F409"/>
  <c r="F405" s="1"/>
  <c r="F539" s="1"/>
  <c r="F408"/>
  <c r="F404" s="1"/>
  <c r="F538" s="1"/>
  <c r="G389"/>
  <c r="G386" s="1"/>
  <c r="G388"/>
  <c r="G385" s="1"/>
  <c r="F389"/>
  <c r="F386" s="1"/>
  <c r="F388"/>
  <c r="F385" s="1"/>
  <c r="G350"/>
  <c r="G347" s="1"/>
  <c r="G349"/>
  <c r="G346" s="1"/>
  <c r="F350"/>
  <c r="F347" s="1"/>
  <c r="F349"/>
  <c r="F346" s="1"/>
  <c r="G332"/>
  <c r="G329" s="1"/>
  <c r="G331"/>
  <c r="G328" s="1"/>
  <c r="F332"/>
  <c r="F329" s="1"/>
  <c r="F331"/>
  <c r="F328" s="1"/>
  <c r="G318"/>
  <c r="G315" s="1"/>
  <c r="G317"/>
  <c r="G314" s="1"/>
  <c r="F318"/>
  <c r="F315" s="1"/>
  <c r="F317"/>
  <c r="F314" s="1"/>
  <c r="G291"/>
  <c r="G288" s="1"/>
  <c r="G290"/>
  <c r="G287" s="1"/>
  <c r="F291"/>
  <c r="F288" s="1"/>
  <c r="F290"/>
  <c r="F287" s="1"/>
  <c r="G259"/>
  <c r="G256" s="1"/>
  <c r="G283" s="1"/>
  <c r="G258"/>
  <c r="G255" s="1"/>
  <c r="G282" s="1"/>
  <c r="F259"/>
  <c r="F256" s="1"/>
  <c r="F283" s="1"/>
  <c r="F258"/>
  <c r="F255" s="1"/>
  <c r="F282" s="1"/>
  <c r="G212"/>
  <c r="G209" s="1"/>
  <c r="G251" s="1"/>
  <c r="G211"/>
  <c r="G208" s="1"/>
  <c r="G250" s="1"/>
  <c r="F212"/>
  <c r="F209" s="1"/>
  <c r="F251" s="1"/>
  <c r="F211"/>
  <c r="F208" s="1"/>
  <c r="F250" s="1"/>
  <c r="G186"/>
  <c r="G183" s="1"/>
  <c r="G185"/>
  <c r="G182" s="1"/>
  <c r="F186"/>
  <c r="F183" s="1"/>
  <c r="F185"/>
  <c r="F182" s="1"/>
  <c r="G168"/>
  <c r="G165" s="1"/>
  <c r="G167"/>
  <c r="G164" s="1"/>
  <c r="F168"/>
  <c r="F165" s="1"/>
  <c r="F167"/>
  <c r="F164" s="1"/>
  <c r="G155"/>
  <c r="G151" s="1"/>
  <c r="G202" s="1"/>
  <c r="G154"/>
  <c r="G150" s="1"/>
  <c r="G153"/>
  <c r="G149" s="1"/>
  <c r="F155"/>
  <c r="F151" s="1"/>
  <c r="F202" s="1"/>
  <c r="F154"/>
  <c r="F150" s="1"/>
  <c r="F153"/>
  <c r="F149" s="1"/>
  <c r="G144"/>
  <c r="G141" s="1"/>
  <c r="G143"/>
  <c r="G140" s="1"/>
  <c r="F144"/>
  <c r="F141" s="1"/>
  <c r="F143"/>
  <c r="F140" s="1"/>
  <c r="G128"/>
  <c r="G124" s="1"/>
  <c r="G136" s="1"/>
  <c r="G127"/>
  <c r="G123" s="1"/>
  <c r="G126"/>
  <c r="G122" s="1"/>
  <c r="F128"/>
  <c r="F124" s="1"/>
  <c r="F136" s="1"/>
  <c r="F127"/>
  <c r="F123" s="1"/>
  <c r="F126"/>
  <c r="F122" s="1"/>
  <c r="G111"/>
  <c r="G108" s="1"/>
  <c r="G110"/>
  <c r="G107" s="1"/>
  <c r="F111"/>
  <c r="F108" s="1"/>
  <c r="F110"/>
  <c r="F107" s="1"/>
  <c r="G88"/>
  <c r="G85" s="1"/>
  <c r="G87"/>
  <c r="G84" s="1"/>
  <c r="F88"/>
  <c r="F85" s="1"/>
  <c r="F87"/>
  <c r="F84" s="1"/>
  <c r="G73"/>
  <c r="G70" s="1"/>
  <c r="G72"/>
  <c r="G69" s="1"/>
  <c r="F73"/>
  <c r="F70" s="1"/>
  <c r="F72"/>
  <c r="F69" s="1"/>
  <c r="G39"/>
  <c r="G38"/>
  <c r="G37"/>
  <c r="G36"/>
  <c r="G33" s="1"/>
  <c r="F39"/>
  <c r="F38"/>
  <c r="F37"/>
  <c r="F36"/>
  <c r="F33" s="1"/>
  <c r="G24"/>
  <c r="G23"/>
  <c r="G22"/>
  <c r="G21"/>
  <c r="G18" s="1"/>
  <c r="F24"/>
  <c r="F23"/>
  <c r="F22"/>
  <c r="F21"/>
  <c r="F18" s="1"/>
  <c r="G26"/>
  <c r="G25" s="1"/>
  <c r="G19" s="1"/>
  <c r="G16" s="1"/>
  <c r="F26"/>
  <c r="F25" s="1"/>
  <c r="F19" s="1"/>
  <c r="F16" s="1"/>
  <c r="G538" l="1"/>
  <c r="G539"/>
  <c r="G667"/>
  <c r="G604"/>
  <c r="G200"/>
  <c r="F323"/>
  <c r="G324"/>
  <c r="F398"/>
  <c r="G397"/>
  <c r="F397"/>
  <c r="G398"/>
  <c r="F324"/>
  <c r="F135"/>
  <c r="G134"/>
  <c r="F200"/>
  <c r="G323"/>
  <c r="G201"/>
  <c r="F201"/>
  <c r="F134"/>
  <c r="G100"/>
  <c r="G135"/>
  <c r="F100"/>
  <c r="F20"/>
  <c r="F17" s="1"/>
  <c r="G20"/>
  <c r="G17" s="1"/>
  <c r="G666" l="1"/>
  <c r="G665"/>
  <c r="F506"/>
  <c r="G506"/>
  <c r="F502"/>
  <c r="G502"/>
  <c r="F562" l="1"/>
  <c r="G562"/>
  <c r="F534"/>
  <c r="F531" s="1"/>
  <c r="F528" s="1"/>
  <c r="G534"/>
  <c r="G531" s="1"/>
  <c r="G528" s="1"/>
  <c r="F490"/>
  <c r="G490"/>
  <c r="F339"/>
  <c r="G339"/>
  <c r="F498"/>
  <c r="G498"/>
  <c r="F381"/>
  <c r="G381"/>
  <c r="F378"/>
  <c r="G378"/>
  <c r="F656"/>
  <c r="G656"/>
  <c r="F652"/>
  <c r="G652"/>
  <c r="F648"/>
  <c r="G648"/>
  <c r="G612" l="1"/>
  <c r="G608" s="1"/>
  <c r="G660" s="1"/>
  <c r="F494"/>
  <c r="G494"/>
  <c r="F310" l="1"/>
  <c r="G310"/>
  <c r="F196" l="1"/>
  <c r="G196"/>
  <c r="F246" l="1"/>
  <c r="G246"/>
  <c r="F90"/>
  <c r="G90"/>
  <c r="F93"/>
  <c r="G93"/>
  <c r="F178"/>
  <c r="G178"/>
  <c r="F555"/>
  <c r="G555"/>
  <c r="F486"/>
  <c r="G486"/>
  <c r="F375"/>
  <c r="G375"/>
  <c r="F482"/>
  <c r="G482"/>
  <c r="F478"/>
  <c r="G478"/>
  <c r="F97"/>
  <c r="G97"/>
  <c r="F129"/>
  <c r="F125" s="1"/>
  <c r="F121" s="1"/>
  <c r="G129"/>
  <c r="G125" s="1"/>
  <c r="G121" s="1"/>
  <c r="F372"/>
  <c r="G372"/>
  <c r="F369"/>
  <c r="G369"/>
  <c r="F89" l="1"/>
  <c r="G89"/>
  <c r="F175"/>
  <c r="G175"/>
  <c r="F525" l="1"/>
  <c r="G525"/>
  <c r="F522"/>
  <c r="G522"/>
  <c r="F519"/>
  <c r="G519"/>
  <c r="F516"/>
  <c r="G516"/>
  <c r="F475"/>
  <c r="G475"/>
  <c r="F472"/>
  <c r="G472"/>
  <c r="F469"/>
  <c r="G469"/>
  <c r="F466"/>
  <c r="G466"/>
  <c r="F463"/>
  <c r="G463"/>
  <c r="F460"/>
  <c r="G460"/>
  <c r="F457"/>
  <c r="G457"/>
  <c r="F454"/>
  <c r="G454"/>
  <c r="F451"/>
  <c r="G451"/>
  <c r="F447"/>
  <c r="G447"/>
  <c r="F444"/>
  <c r="G444"/>
  <c r="F441"/>
  <c r="G441"/>
  <c r="F438"/>
  <c r="G438"/>
  <c r="F435"/>
  <c r="G435"/>
  <c r="F432"/>
  <c r="G432"/>
  <c r="F429"/>
  <c r="G429"/>
  <c r="F426"/>
  <c r="G426"/>
  <c r="F423"/>
  <c r="G423"/>
  <c r="G513" l="1"/>
  <c r="G510" s="1"/>
  <c r="F513"/>
  <c r="F510" s="1"/>
  <c r="F420"/>
  <c r="G420"/>
  <c r="F417"/>
  <c r="G417"/>
  <c r="F414"/>
  <c r="G414"/>
  <c r="F411"/>
  <c r="G411"/>
  <c r="F393"/>
  <c r="G393"/>
  <c r="F390"/>
  <c r="G390"/>
  <c r="G387" s="1"/>
  <c r="G384" s="1"/>
  <c r="F366"/>
  <c r="G366"/>
  <c r="F363"/>
  <c r="G363"/>
  <c r="F360"/>
  <c r="G360"/>
  <c r="F357"/>
  <c r="G357"/>
  <c r="F354"/>
  <c r="G354"/>
  <c r="F351"/>
  <c r="G351"/>
  <c r="F342"/>
  <c r="G342"/>
  <c r="F336"/>
  <c r="G336"/>
  <c r="F333"/>
  <c r="G333"/>
  <c r="F94"/>
  <c r="F86" s="1"/>
  <c r="F83" s="1"/>
  <c r="G94"/>
  <c r="G86" s="1"/>
  <c r="G83" s="1"/>
  <c r="F80"/>
  <c r="F103" s="1"/>
  <c r="G80"/>
  <c r="G103" s="1"/>
  <c r="F77"/>
  <c r="F102" s="1"/>
  <c r="G77"/>
  <c r="G102" s="1"/>
  <c r="F74"/>
  <c r="F101" s="1"/>
  <c r="G74"/>
  <c r="G101" s="1"/>
  <c r="F65"/>
  <c r="F64" s="1"/>
  <c r="G65"/>
  <c r="G64" s="1"/>
  <c r="F59"/>
  <c r="F58" s="1"/>
  <c r="G59"/>
  <c r="G58" s="1"/>
  <c r="F53"/>
  <c r="F52" s="1"/>
  <c r="G53"/>
  <c r="G52" s="1"/>
  <c r="F47"/>
  <c r="F46" s="1"/>
  <c r="G47"/>
  <c r="G46" s="1"/>
  <c r="F41"/>
  <c r="G41"/>
  <c r="G407" l="1"/>
  <c r="G403" s="1"/>
  <c r="G537" s="1"/>
  <c r="G330"/>
  <c r="G327" s="1"/>
  <c r="G348"/>
  <c r="G345" s="1"/>
  <c r="F407"/>
  <c r="F403" s="1"/>
  <c r="F537" s="1"/>
  <c r="F330"/>
  <c r="F327" s="1"/>
  <c r="F348"/>
  <c r="F345" s="1"/>
  <c r="F387"/>
  <c r="F384" s="1"/>
  <c r="G40"/>
  <c r="G34" s="1"/>
  <c r="G31" s="1"/>
  <c r="G35"/>
  <c r="G32" s="1"/>
  <c r="G99" s="1"/>
  <c r="F40"/>
  <c r="F34" s="1"/>
  <c r="F31" s="1"/>
  <c r="F35"/>
  <c r="F32" s="1"/>
  <c r="F99" s="1"/>
  <c r="G71"/>
  <c r="G68" s="1"/>
  <c r="F71"/>
  <c r="F68" s="1"/>
  <c r="F644"/>
  <c r="G644"/>
  <c r="F640"/>
  <c r="G640"/>
  <c r="F636"/>
  <c r="G636"/>
  <c r="F632"/>
  <c r="G632"/>
  <c r="F628"/>
  <c r="G628"/>
  <c r="F624"/>
  <c r="G624"/>
  <c r="F620"/>
  <c r="G620"/>
  <c r="F616"/>
  <c r="G616"/>
  <c r="G396" l="1"/>
  <c r="F396"/>
  <c r="G98"/>
  <c r="F98"/>
  <c r="F193"/>
  <c r="G193"/>
  <c r="F190"/>
  <c r="G190"/>
  <c r="F187"/>
  <c r="G187"/>
  <c r="F172"/>
  <c r="G172"/>
  <c r="F169"/>
  <c r="G169"/>
  <c r="F160"/>
  <c r="G160"/>
  <c r="F156"/>
  <c r="G156"/>
  <c r="F145"/>
  <c r="F142" s="1"/>
  <c r="F139" s="1"/>
  <c r="G145"/>
  <c r="G142" s="1"/>
  <c r="G139" s="1"/>
  <c r="F152" l="1"/>
  <c r="F148" s="1"/>
  <c r="G166"/>
  <c r="G163" s="1"/>
  <c r="G152"/>
  <c r="G148" s="1"/>
  <c r="F184"/>
  <c r="F181" s="1"/>
  <c r="G184"/>
  <c r="G181" s="1"/>
  <c r="F166"/>
  <c r="F163" s="1"/>
  <c r="F319"/>
  <c r="F316" s="1"/>
  <c r="F313" s="1"/>
  <c r="G319"/>
  <c r="G316" s="1"/>
  <c r="G313" s="1"/>
  <c r="F307"/>
  <c r="G307"/>
  <c r="F304"/>
  <c r="G304"/>
  <c r="F301"/>
  <c r="G301"/>
  <c r="F298"/>
  <c r="G298"/>
  <c r="F295"/>
  <c r="G295"/>
  <c r="F292"/>
  <c r="G292"/>
  <c r="F278"/>
  <c r="G278"/>
  <c r="F275"/>
  <c r="G275"/>
  <c r="F272"/>
  <c r="G272"/>
  <c r="F269"/>
  <c r="G269"/>
  <c r="F266"/>
  <c r="G266"/>
  <c r="F263"/>
  <c r="G263"/>
  <c r="F260"/>
  <c r="G260"/>
  <c r="F243"/>
  <c r="G243"/>
  <c r="F240"/>
  <c r="G240"/>
  <c r="F237"/>
  <c r="G237"/>
  <c r="F234"/>
  <c r="G234"/>
  <c r="F231"/>
  <c r="G231"/>
  <c r="F228"/>
  <c r="G228"/>
  <c r="F225"/>
  <c r="G225"/>
  <c r="F222"/>
  <c r="G222"/>
  <c r="F219"/>
  <c r="G219"/>
  <c r="F216"/>
  <c r="G216"/>
  <c r="F213"/>
  <c r="G213"/>
  <c r="F118"/>
  <c r="G118"/>
  <c r="F115"/>
  <c r="G115"/>
  <c r="F112"/>
  <c r="G112"/>
  <c r="F599"/>
  <c r="F596" s="1"/>
  <c r="F593" s="1"/>
  <c r="G599"/>
  <c r="G596" s="1"/>
  <c r="G593" s="1"/>
  <c r="F590"/>
  <c r="G590"/>
  <c r="F587"/>
  <c r="G587"/>
  <c r="G584" s="1"/>
  <c r="G581" s="1"/>
  <c r="F578"/>
  <c r="G578"/>
  <c r="F575"/>
  <c r="G575"/>
  <c r="F571"/>
  <c r="G571"/>
  <c r="F568"/>
  <c r="G568"/>
  <c r="F565"/>
  <c r="G565"/>
  <c r="F559"/>
  <c r="G559"/>
  <c r="F551"/>
  <c r="G551"/>
  <c r="G547" l="1"/>
  <c r="G543" s="1"/>
  <c r="G602" s="1"/>
  <c r="F584"/>
  <c r="F581" s="1"/>
  <c r="F547"/>
  <c r="F543" s="1"/>
  <c r="F602" s="1"/>
  <c r="G199"/>
  <c r="G210"/>
  <c r="G207" s="1"/>
  <c r="G249" s="1"/>
  <c r="G289"/>
  <c r="G286" s="1"/>
  <c r="G322" s="1"/>
  <c r="F199"/>
  <c r="F257"/>
  <c r="F254" s="1"/>
  <c r="F281" s="1"/>
  <c r="F109"/>
  <c r="F106" s="1"/>
  <c r="F133" s="1"/>
  <c r="F210"/>
  <c r="F207" s="1"/>
  <c r="F249" s="1"/>
  <c r="G257"/>
  <c r="G254" s="1"/>
  <c r="G281" s="1"/>
  <c r="F289"/>
  <c r="F286" s="1"/>
  <c r="F322" s="1"/>
  <c r="G109"/>
  <c r="G106" s="1"/>
  <c r="G133" s="1"/>
  <c r="G664" l="1"/>
</calcChain>
</file>

<file path=xl/sharedStrings.xml><?xml version="1.0" encoding="utf-8"?>
<sst xmlns="http://schemas.openxmlformats.org/spreadsheetml/2006/main" count="2025" uniqueCount="510">
  <si>
    <t>Мероприятие 7: Государственная регистрация прав на объекты недвижимости (за исключением земельных участков)</t>
  </si>
  <si>
    <t>Мероприятие 8: Исполнение судебных решений</t>
  </si>
  <si>
    <r>
      <t xml:space="preserve">Задача 6 муниципальной программы:  </t>
    </r>
    <r>
      <rPr>
        <sz val="12"/>
        <rFont val="Times New Roman"/>
        <family val="1"/>
        <charset val="204"/>
      </rPr>
      <t>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района</t>
    </r>
  </si>
  <si>
    <r>
      <t xml:space="preserve">Цель подпрограммы 6 муниципальной програмы: </t>
    </r>
    <r>
      <rPr>
        <sz val="12"/>
        <rFont val="Times New Roman"/>
        <family val="1"/>
        <charset val="204"/>
      </rPr>
      <t xml:space="preserve">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района</t>
    </r>
  </si>
  <si>
    <t>1.1.21.</t>
  </si>
  <si>
    <t>единиц</t>
  </si>
  <si>
    <t>3. Поступлений целевого характера из федерального бюджета</t>
  </si>
  <si>
    <t>Обеспечение функционирования муниципального информационно-консультативного центра</t>
  </si>
  <si>
    <t>да/нет</t>
  </si>
  <si>
    <t>Количество оказанных консультационных услуг сельскохозяйственным товаропроизводителям</t>
  </si>
  <si>
    <t>человек</t>
  </si>
  <si>
    <r>
      <t xml:space="preserve">Цель подпрограммы 8 муниципальной программы: </t>
    </r>
    <r>
      <rPr>
        <sz val="12"/>
        <rFont val="Times New Roman"/>
        <family val="1"/>
        <charset val="204"/>
      </rPr>
      <t>Создание необходимых условий  для  динамичного социально-экономического развития Горьковского муниципального района за счет повышения эффективности деятельности органов местного самоуправления</t>
    </r>
  </si>
  <si>
    <t>ВСЕГО по муниципальной программе</t>
  </si>
  <si>
    <t>Итого по подпрограмме 7 муниципальной программы</t>
  </si>
  <si>
    <r>
      <t xml:space="preserve">Задача 8 муниципальной программы: </t>
    </r>
    <r>
      <rPr>
        <sz val="12"/>
        <rFont val="Times New Roman"/>
        <family val="1"/>
        <charset val="204"/>
      </rPr>
      <t>Создание необходимых условий  для  динамичного социально-экономического развития Горьковского муниципального района за счет повышения эффективности деятельности органов местного самоуправления</t>
    </r>
  </si>
  <si>
    <t>Финансовое обеспечение</t>
  </si>
  <si>
    <t>1.1.18.</t>
  </si>
  <si>
    <t>1.1.10.</t>
  </si>
  <si>
    <t>1.1.11.</t>
  </si>
  <si>
    <t>1.1.12.</t>
  </si>
  <si>
    <t>1.1.13.</t>
  </si>
  <si>
    <t>1.1.14.</t>
  </si>
  <si>
    <t>1.1.15.</t>
  </si>
  <si>
    <t>1.1.16.</t>
  </si>
  <si>
    <t>Мероприятие 4: Осуществление оценки объектов собственности Горьковского муниципального района Омской области, вовлекаемых в сделки</t>
  </si>
  <si>
    <t>Мероприятие 5: Участие в судах общей юрисдикции и арбитражных судах при рассмотрении дел, связанных с имуществом</t>
  </si>
  <si>
    <t>1.1.8.</t>
  </si>
  <si>
    <t>1.1.9.</t>
  </si>
  <si>
    <t>Итого по подпрограмме 6 муниципальной программы</t>
  </si>
  <si>
    <t>(наименование муниципальной программы Горьковского муниципального района Омской области)</t>
  </si>
  <si>
    <t xml:space="preserve">№
п\п
</t>
  </si>
  <si>
    <t>Наименование показателя</t>
  </si>
  <si>
    <t>Источник</t>
  </si>
  <si>
    <t>Наименование</t>
  </si>
  <si>
    <t>Значение</t>
  </si>
  <si>
    <t>Всего</t>
  </si>
  <si>
    <t>Х</t>
  </si>
  <si>
    <t>1.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</si>
  <si>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</si>
  <si>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</si>
  <si>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2. Поступлений целевого характера из областного бюджета</t>
  </si>
  <si>
    <t>1.1.</t>
  </si>
  <si>
    <t>1.1.1.</t>
  </si>
  <si>
    <t>1.1.2.</t>
  </si>
  <si>
    <t>1.1.3.</t>
  </si>
  <si>
    <t>2.</t>
  </si>
  <si>
    <t>2.1.</t>
  </si>
  <si>
    <t>в сфере образования</t>
  </si>
  <si>
    <t>органы местного самоуправления</t>
  </si>
  <si>
    <t>2.1.1.</t>
  </si>
  <si>
    <r>
      <t xml:space="preserve">Основное мероприятие 1: </t>
    </r>
    <r>
      <rPr>
        <sz val="12"/>
        <rFont val="Times New Roman"/>
        <family val="1"/>
        <charset val="204"/>
      </rPr>
      <t>Осуществление полномочий в сфере развития агропромышленного комплекса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</si>
  <si>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Инновационное развитие и информационное обеспечение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</si>
  <si>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Развитие кадрового потенциала агропромышленного комплекса</t>
    </r>
  </si>
  <si>
    <t>Мероприятие 4: Информирование и оказание консультационной помощи субъектам малого и среднего предпринимательства и физическим лицам в оформлении документов для  участия в конкурсах проводимых на территории Омской области</t>
  </si>
  <si>
    <t>2.1.2.</t>
  </si>
  <si>
    <t>2.1.3.</t>
  </si>
  <si>
    <t>2.1.4.</t>
  </si>
  <si>
    <t>3.1.</t>
  </si>
  <si>
    <t>3.1.1.</t>
  </si>
  <si>
    <t>3.1.2.</t>
  </si>
  <si>
    <t>3.1.3.</t>
  </si>
  <si>
    <t>штук</t>
  </si>
  <si>
    <t>Мероприятие 2: Проведение (участие в проведении) праздничных мероприятий, посвященных профессиональным праздникам (День российского предпринимательства и т.д.)</t>
  </si>
  <si>
    <t xml:space="preserve">Количество проведенных мероприятий к Дню предпринимательства </t>
  </si>
  <si>
    <t>Мероприятие 3: Проведение семинаров, совещаний, «круглых столов» для субъектов малого и среднего предпринимательства и физических лиц</t>
  </si>
  <si>
    <t>Количество публикаций в районную газету</t>
  </si>
  <si>
    <t>Количество семей, получивших государственную поддержку при строительстве индивидуальных жилых домов</t>
  </si>
  <si>
    <t>семей</t>
  </si>
  <si>
    <t>Количество молодых семей, получивших государственную поддержку при строительстве индивидуальных жилых домов</t>
  </si>
  <si>
    <t>3.</t>
  </si>
  <si>
    <t>Площадь жилых домов, в которых произведён  капитальный ремонт</t>
  </si>
  <si>
    <t>4.</t>
  </si>
  <si>
    <t>4.1.</t>
  </si>
  <si>
    <t>4.1.1.</t>
  </si>
  <si>
    <t>4.1.2.</t>
  </si>
  <si>
    <t>Количество разработанных проектов</t>
  </si>
  <si>
    <t>4.1.3.</t>
  </si>
  <si>
    <t>4.1.4.</t>
  </si>
  <si>
    <t>Мероприятие 1: Оформление кадастровой документации на объекты недвижимого имущества</t>
  </si>
  <si>
    <t>Количество межевых планов</t>
  </si>
  <si>
    <t>Мероприятие 2: Получение сведений из государственного кадастра недвижимости на земельные участки</t>
  </si>
  <si>
    <t xml:space="preserve">Количество выписок из государственного кадастра недвижимости </t>
  </si>
  <si>
    <t>Мероприятие 3: Государственная регистрация права собственности Горьковского муниципального района Омской области на земельные участки</t>
  </si>
  <si>
    <t>Доля объектов собственности Горьковского муниципального района Омской области, вовлеченных в сделки в отношении которых проведена оценка рыночной стоимости</t>
  </si>
  <si>
    <t>процент</t>
  </si>
  <si>
    <t>Количество судебных дел по имущественным спорам</t>
  </si>
  <si>
    <t>Мероприятие 6: Оформление технической документации на объекты недвижимого имущества</t>
  </si>
  <si>
    <t>Количество технических планов на объекты недвижимого имущества</t>
  </si>
  <si>
    <r>
      <t xml:space="preserve">Задача 1 подпрограммы 6 муниципальной программы: </t>
    </r>
    <r>
      <rPr>
        <sz val="12"/>
        <rFont val="Times New Roman"/>
        <family val="1"/>
        <charset val="204"/>
      </rPr>
      <t>Обеспечение населенных пунктов круглогодичной связью по автомобильным дорогам общего пользования межмуниципального значения.</t>
    </r>
  </si>
  <si>
    <t>1.1.4.</t>
  </si>
  <si>
    <t>1.1.5.</t>
  </si>
  <si>
    <t>1.1.6.</t>
  </si>
  <si>
    <t>1.1.7.</t>
  </si>
  <si>
    <t>м²</t>
  </si>
  <si>
    <t>Итого по подпрограмме 1 муниципальной программы, в том числе:</t>
  </si>
  <si>
    <t>Итого по подпрограмме 2 муниципальной программы</t>
  </si>
  <si>
    <t>Итого по подпрограмме 8 муниципальной программы</t>
  </si>
  <si>
    <t>Итого по подпрограмме 3 муниципальной программы</t>
  </si>
  <si>
    <t>Итого по подпрограмме 4 муниципальной программы</t>
  </si>
  <si>
    <t>Создание условий для оказания услуг по тепло- водоснабжению, вывозу ТБО, ЖБО, ЖЭУ</t>
  </si>
  <si>
    <t>Полнота уплаты членских взносов</t>
  </si>
  <si>
    <t>Итого по подпрограмме 5 муниципальной программы</t>
  </si>
  <si>
    <t>Мероприятие 1: Освещение информации о деятельности Администрации в соответствии с федеральным законодательством</t>
  </si>
  <si>
    <t>Степень соблюдения критериев оценки ЧС защита населения от ЧС</t>
  </si>
  <si>
    <t>1/0</t>
  </si>
  <si>
    <t>Степень соблюдения сметного проекта по выборам</t>
  </si>
  <si>
    <t>X</t>
  </si>
  <si>
    <t>Снижение удельного расхода тепловой энергии муниципальными бюджетными учреждениями</t>
  </si>
  <si>
    <t>Гкал/кв.м</t>
  </si>
  <si>
    <t>Количество специалистов муниципальных учреждений, прошедших обучение по энергосбережению</t>
  </si>
  <si>
    <t>Снижение удельного расхода электрической энергии на обеспечение бюджетных учреждений муниципального района, расчеты за которую осуществляются с применением приборов учета</t>
  </si>
  <si>
    <t>1.1.19.</t>
  </si>
  <si>
    <t>1.1.20.</t>
  </si>
  <si>
    <r>
      <t xml:space="preserve">Основное мероприятие 2: </t>
    </r>
    <r>
      <rPr>
        <sz val="12"/>
        <rFont val="Times New Roman"/>
        <family val="1"/>
        <charset val="204"/>
      </rPr>
      <t>Обеспечение снижения энергетических издержек на содержание объектов, находящихся в собственности Горьковского муниципального района Омской области, за счёт:</t>
    </r>
  </si>
  <si>
    <r>
      <t xml:space="preserve">Задача 3 подпрограммы 1 муниципальной программы:  </t>
    </r>
    <r>
      <rPr>
        <sz val="12"/>
        <rFont val="Times New Roman"/>
        <family val="1"/>
        <charset val="204"/>
      </rPr>
      <t>Повышение уровня квалификации и информированности работников бюджетной сферы Горьковского муниципального района по вопросам энергосбережения</t>
    </r>
  </si>
  <si>
    <t>Количество отремонтированных дорог</t>
  </si>
  <si>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>Сокращение энергоемкости валового муниципального продукта и создание на этой основе предпосылок для устойчивого развития экономики района, а также оптимизация бюджетных расходов на оплату потребления топливно-энергетических ресурсов</t>
    </r>
  </si>
  <si>
    <t>Мероприятия 2: Предоставление молодым семьям участникам подпрограммы при рождении (усыновлении) 1 ребёнка дополнительных социальных выплат в размере не менее 5 процентов расчётной (средней) стоимости жилья</t>
  </si>
  <si>
    <t>Отсутствие жалоб</t>
  </si>
  <si>
    <t>Количество муниципальных служащих Администрации, прошедших профессиональную переподготовку и повышение квалификации</t>
  </si>
  <si>
    <t>2.1.5.</t>
  </si>
  <si>
    <t>в сфере культуры</t>
  </si>
  <si>
    <t>Количество руководителей и специалистов организаций муниципального района прошедших обучение по вопросам ГО и ЧС</t>
  </si>
  <si>
    <t>Снижение уровня расхода топливно-энергетических ресурсов</t>
  </si>
  <si>
    <t>Единица измерения</t>
  </si>
  <si>
    <t>голов</t>
  </si>
  <si>
    <t xml:space="preserve">Количество приобретенного гражданами, ведущими ЛПХ, поголовья сельскохозяйственных животных для ведения подотраслей животноводства, альтернативных свиноводству </t>
  </si>
  <si>
    <t>2021 год</t>
  </si>
  <si>
    <r>
      <t xml:space="preserve">Цель подпрограммы 1 муниципальной программы: </t>
    </r>
    <r>
      <rPr>
        <sz val="12"/>
        <rFont val="Times New Roman"/>
        <family val="1"/>
        <charset val="204"/>
      </rPr>
      <t>Сокращение энергоемкости валового муниципального продукта и создание на этой основе предпосылок для устойчивого развития экономики района, а также оптимизация бюджетных расходов на оплату потребления топливно-энергетических ресурсов</t>
    </r>
  </si>
  <si>
    <r>
      <t xml:space="preserve">Цель муниципальной программы: </t>
    </r>
    <r>
      <rPr>
        <sz val="12"/>
        <rFont val="Times New Roman"/>
        <family val="1"/>
        <charset val="204"/>
      </rPr>
      <t>Развитие экономического потенциала Горьковского муниципального района Омской области</t>
    </r>
  </si>
  <si>
    <r>
      <t xml:space="preserve">Задача 1 подпрограммы 1 муниципальной программы: </t>
    </r>
    <r>
      <rPr>
        <sz val="12"/>
        <rFont val="Times New Roman"/>
        <family val="1"/>
        <charset val="204"/>
      </rPr>
      <t>Выявление резервов сокращения энергетических затрат за счет проведения энергетических обследований в том числе объектов топливно-энергетического и жилищно-коммунального комплекса.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</si>
  <si>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Повышение квалификации специалистов муниципальных учреждений Горьковского муниципального района в сфере энергосбережения и повышения энергетической эффективности</t>
    </r>
  </si>
  <si>
    <t>Мероприятие 1: Организация проведения обучения руководителей, специалистов образовательных учреждений по вопросам энергосбережения</t>
  </si>
  <si>
    <t>Мероприятие 2: Организация проведения обучения руководителей, специалистов  учреждений культуры по вопросам энергосбережения</t>
  </si>
  <si>
    <t>Мероприятие 3: Организация проведения обучения руководителей, специалистов органов местного самоуправления по вопросам энергосбережения</t>
  </si>
  <si>
    <r>
      <t xml:space="preserve">Задача 2 муниципальной программы: </t>
    </r>
    <r>
      <rPr>
        <sz val="12"/>
        <rFont val="Times New Roman"/>
        <family val="1"/>
        <charset val="204"/>
      </rPr>
      <t>Повышение темпов развития малого и среднего предпринимательства в экономике Горьковского муниципального района.</t>
    </r>
  </si>
  <si>
    <r>
      <t xml:space="preserve">Цель подпрограммы 2 муниципальной программы: </t>
    </r>
    <r>
      <rPr>
        <sz val="12"/>
        <rFont val="Times New Roman"/>
        <family val="1"/>
        <charset val="204"/>
      </rPr>
      <t>Повышение темпов развития малого и среднего предпринимательства в экономике Горьковского муниципального района.</t>
    </r>
  </si>
  <si>
    <r>
      <t xml:space="preserve">Задача 3 муниципальной программы: </t>
    </r>
    <r>
      <rPr>
        <sz val="12"/>
        <rFont val="Times New Roman"/>
        <family val="1"/>
        <charset val="204"/>
      </rPr>
      <t>Улучшение качества жизни населения за счет повышения эффективности  функционирования жилищно-коммунального хозяйства в целом.</t>
    </r>
  </si>
  <si>
    <r>
      <t xml:space="preserve">Задача 3 подпрограммы 3 муниципальной программы: </t>
    </r>
    <r>
      <rPr>
        <sz val="12"/>
        <rFont val="Times New Roman"/>
        <family val="1"/>
        <charset val="204"/>
      </rPr>
      <t>Строительство жилищного фонда, проведение капитального ремонта, реконструкции и модернизации жилых домов</t>
    </r>
  </si>
  <si>
    <r>
      <t xml:space="preserve">Основное мероприятие 3:  </t>
    </r>
    <r>
      <rPr>
        <sz val="12"/>
        <rFont val="Times New Roman"/>
        <family val="1"/>
        <charset val="204"/>
      </rPr>
      <t>Строительство специализированного жилищного фонда Горьковского муниципального района и переселение граждан из аварийного жилищного фонда, проведение капитального ремонта, реконструкции и модернизации жилых домов</t>
    </r>
  </si>
  <si>
    <r>
      <t xml:space="preserve">Задача 4 муниципальной программы: </t>
    </r>
    <r>
      <rPr>
        <sz val="12"/>
        <rFont val="Times New Roman"/>
        <family val="1"/>
        <charset val="204"/>
      </rPr>
      <t>Формирование и эффективное управление собственностью Горьковского муниципального района Омской области</t>
    </r>
  </si>
  <si>
    <r>
      <t xml:space="preserve">Основное мероприятие: </t>
    </r>
    <r>
      <rPr>
        <sz val="12"/>
        <rFont val="Times New Roman"/>
        <family val="1"/>
        <charset val="204"/>
      </rPr>
      <t>Управление имуществом и земельными ресурсами на территории Горьковского района Омской области</t>
    </r>
  </si>
  <si>
    <r>
      <t xml:space="preserve">Задача 5 муниципальной программы: </t>
    </r>
    <r>
      <rPr>
        <sz val="12"/>
        <rFont val="Times New Roman"/>
        <family val="1"/>
        <charset val="204"/>
      </rPr>
      <t>Повышение уровня экологической безопасности, сохранение природных систем, рациональное природоиспользование  на территории Горьковского муниципального района Омской области.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</si>
  <si>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Капитальный ремонт и реконструкция автомобильных дорог, а также содержание автомобильных дорог общего пользования межмуниципального значения и сооружений, находящихся в собственности Горьковского муниципального района и проведение отдельных мероприятий связанных с дорожным хозяйством.</t>
    </r>
  </si>
  <si>
    <r>
      <t xml:space="preserve">Цель подпрограммы 3 муниципальной программы: </t>
    </r>
    <r>
      <rPr>
        <sz val="12"/>
        <rFont val="Times New Roman"/>
        <family val="1"/>
        <charset val="204"/>
      </rPr>
      <t>Улучшение качества жизни населения за счет повышения эффективности  функционирования жилищно-коммунального хозяйства в целом.</t>
    </r>
  </si>
  <si>
    <t>Ввод в эксплуатацию водозаборов из подземных источников</t>
  </si>
  <si>
    <t>Ввод в эксплуатацию плоскостных спортивных сооружений (площадок)</t>
  </si>
  <si>
    <r>
      <t xml:space="preserve">Основное мероприятие: </t>
    </r>
    <r>
      <rPr>
        <sz val="12"/>
        <rFont val="Times New Roman"/>
        <family val="1"/>
        <charset val="204"/>
      </rPr>
      <t xml:space="preserve">Повышение уровня социально-инженерного обустройства села и улучшение жилищных условий сельского населения в Горьковском муниципальном районе Омской области </t>
    </r>
  </si>
  <si>
    <t>Количество проектов, получивших положительные заключения главгосэкспертизы</t>
  </si>
  <si>
    <t>Количество разработанных и откорректированных нормативно-правовых актов в сфере безопасности дорожного движения</t>
  </si>
  <si>
    <t>Отсутствие у организации, получившей субсидию задолженности по субсидируемым расходам</t>
  </si>
  <si>
    <t>Количество проведенных мероприятий направленных на поддержку общественных инициатив</t>
  </si>
  <si>
    <t>Мероприятие 2: Оплата выполненных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муниципального образования Омской области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государственных и муниципальных нужд</t>
  </si>
  <si>
    <t>«Развитие экономического потенциала Горьковского муниципального района Омской области на 2020 – 2030 годы»</t>
  </si>
  <si>
    <r>
      <t xml:space="preserve">Цель подпрограммы 4 муниципальной программы: </t>
    </r>
    <r>
      <rPr>
        <sz val="12"/>
        <rFont val="Times New Roman"/>
        <family val="1"/>
        <charset val="204"/>
      </rPr>
      <t>Обеспечение открытости и доступности сведений об объектах муниципальной собственности Горьковского муниципального района Омской области</t>
    </r>
  </si>
  <si>
    <r>
      <t xml:space="preserve">Задача подпрограммы 4 муниципальной программы: </t>
    </r>
    <r>
      <rPr>
        <sz val="12"/>
        <rFont val="Times New Roman"/>
        <family val="1"/>
        <charset val="204"/>
      </rPr>
      <t>Эффективное управление и распоряжение объектами собственности Горьковского муниципального района Омской области</t>
    </r>
  </si>
  <si>
    <t>Количество фактов о государственной регистрации права собственности Горьковского муниципального района Омской области</t>
  </si>
  <si>
    <t xml:space="preserve"> -</t>
  </si>
  <si>
    <t>Количество объектов недвижимости на которые зарегистрированы  права муниципальной собственности Горьковского муниципального района Омской области в текущем периоде</t>
  </si>
  <si>
    <t>Мероприятие 9: Проведение кадастровых работ, в целях бесплатного предоставления в собственность земельных участков, льготным категориям граждан</t>
  </si>
  <si>
    <t>Мероприятие 10: Расходы, связанные с оформлением объектов собственности Горьковского муниципального района Омской области, вовлекаемых в сделки</t>
  </si>
  <si>
    <t>Количество заключенных договоров по передаче движимого имущества</t>
  </si>
  <si>
    <t>Отсутствие кредиторской задолженности перед поставляемыми энергоресурсами по объектам, находящимся в муниципальной казне</t>
  </si>
  <si>
    <t>Доля исполненных судебных решений</t>
  </si>
  <si>
    <r>
      <t xml:space="preserve">Цель подпрограммы 5 муниципальной программы: </t>
    </r>
    <r>
      <rPr>
        <sz val="12"/>
        <rFont val="Times New Roman"/>
        <family val="1"/>
        <charset val="204"/>
      </rPr>
      <t xml:space="preserve">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  на территории Горьковского муниципального района Омской области.
</t>
    </r>
  </si>
  <si>
    <r>
      <t xml:space="preserve">Основное мероприятие: </t>
    </r>
    <r>
      <rPr>
        <sz val="12"/>
        <rFont val="Times New Roman"/>
        <family val="1"/>
        <charset val="204"/>
      </rPr>
      <t>Проведение организационных мероприятий, направленных на улучшение охраны окружающей среды, предупреждение и ликвидацию последствий причинения вреда окружающей среде при размещении отходов, в том числе твердых коммунальных отходов, на территории Горьковского муниципального района.</t>
    </r>
  </si>
  <si>
    <r>
      <t xml:space="preserve">Задача подпрограммы 5 муниципальной программы:  </t>
    </r>
    <r>
      <rPr>
        <sz val="12"/>
        <rFont val="Times New Roman"/>
        <family val="1"/>
        <charset val="204"/>
      </rPr>
      <t>Предупреждение и ликвидация последствий причинения вреда окружающей среде при размещении отходов, в том числе твердых коммунальных отходов, на территории Горьковского муниципального района.</t>
    </r>
  </si>
  <si>
    <t>Количество ликвидированных мест несанкционированного размещения твердых коммунальных отходов</t>
  </si>
  <si>
    <t>Мероприятие 2: Организация работ по ликвидации накопленного вреда окружающей среде на объектах накопленного вреда (несанкционированных свалок вне границ городов), в том числе проектно-изыскательские и прочие работы и услуги.</t>
  </si>
  <si>
    <t>Общая площадь восстановленных, в том числе рекультивированных, земель, подверженных негативному воздействию объектов  накопленного вреда окружающей среде (несанкционированных свалок вне границ городов)</t>
  </si>
  <si>
    <t>Количество разработанных проектов работ по ликвидации накопленного вреда (несанкционированных свалок вне границ городов)</t>
  </si>
  <si>
    <t>га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</si>
  <si>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</si>
  <si>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</si>
  <si>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 xml:space="preserve">Мероприятие 4: Организация работ по обустройству действующих мест (площадок) накопления твердых коммунальных отходов и приведению их в соответствие с санитарно-эпидемиологическими требованиями.  </t>
  </si>
  <si>
    <t>Количество  мест (площадок) накопления твердых коммунальных отходов с контейнерами (бункерами), приведенных в соответствие с санитарно-эпидемиологическими требованиями</t>
  </si>
  <si>
    <t>Мероприятие 5: Проведение работ по обеспечению доступа к местам накопления твердых коммунальных отходов.</t>
  </si>
  <si>
    <t>Количество школьников, получивших экологическое просвещение организациями, осуществляющими образовательную деятельность, учреждениями культуры, библиотеками</t>
  </si>
  <si>
    <t>Количество публикаций по вопросам охраны окружающей среды</t>
  </si>
  <si>
    <t xml:space="preserve">Мероприятие 6:  Организация экологического просвещения школьников. </t>
  </si>
  <si>
    <t>Мероприятие 7:  Обеспечение экологического воспитания и формирования экологической культуры населения.</t>
  </si>
  <si>
    <r>
      <t xml:space="preserve">Задача 2 подпрограммы 6 муниципальной программы: </t>
    </r>
    <r>
      <rPr>
        <sz val="12"/>
        <rFont val="Times New Roman"/>
        <family val="1"/>
        <charset val="204"/>
      </rPr>
      <t>Обеспечение перевозок пассажиров и багажа в пределах базовой маршрутной сети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</si>
  <si>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Организация перевозок пассажиров и багажа в пределах базовой маршрутной сети</t>
    </r>
  </si>
  <si>
    <t>Поддержание дорог находящихся в собственности Горьковского муниципального района в нормативном состоянии (отсутствие или наличие жалоб)</t>
  </si>
  <si>
    <r>
      <t>Задача 7 муниципальной программы:</t>
    </r>
    <r>
      <rPr>
        <sz val="12"/>
        <rFont val="Times New Roman"/>
        <family val="1"/>
        <charset val="204"/>
      </rPr>
      <t xml:space="preserve"> Повышение эффективности управления муниципальными финансами в Горьковском муниципальном районе Омской области</t>
    </r>
  </si>
  <si>
    <r>
      <t xml:space="preserve">Цель подпрограммы 7 муниципальной программы: </t>
    </r>
    <r>
      <rPr>
        <sz val="12"/>
        <rFont val="Times New Roman"/>
        <family val="1"/>
        <charset val="204"/>
      </rPr>
      <t xml:space="preserve"> Повышение эффективности управления муниципальными финансами</t>
    </r>
  </si>
  <si>
    <r>
      <t>Задача 1 подпрограммы 7 муниципальной программы:</t>
    </r>
    <r>
      <rPr>
        <sz val="12"/>
        <rFont val="Times New Roman"/>
        <family val="1"/>
        <charset val="204"/>
      </rPr>
      <t xml:space="preserve">  Совершенствование организации и осуществление бюджетного процесса в Горьковском муниципальном районе </t>
    </r>
  </si>
  <si>
    <r>
      <rPr>
        <b/>
        <sz val="12"/>
        <rFont val="Times New Roman"/>
        <family val="1"/>
        <charset val="204"/>
      </rPr>
      <t>Основное мероприятие 1:</t>
    </r>
    <r>
      <rPr>
        <sz val="12"/>
        <rFont val="Times New Roman"/>
        <family val="1"/>
        <charset val="204"/>
      </rPr>
      <t xml:space="preserve"> Повышение качества управления муниципальными финансами в Горьковском муниципальном районе</t>
    </r>
  </si>
  <si>
    <t>Мероприятие 1: Руководство и управление в сфере установленных функций органов местного самоуправления</t>
  </si>
  <si>
    <t>Мероприятие 2: Реализация прочих мероприятий в сфере управления муниципальными финансами</t>
  </si>
  <si>
    <t>Отношение доли расходов на содержание органов местного самоуправления муниципального района к нормативу формирования расходов на оплату труда и содержание органов местного самоуправления</t>
  </si>
  <si>
    <t>Уровень долговой нагрузки на районный бюджет</t>
  </si>
  <si>
    <r>
      <t>Задача 2 подпрограммы 7 муниципальной программы:</t>
    </r>
    <r>
      <rPr>
        <sz val="12"/>
        <rFont val="Times New Roman"/>
        <family val="1"/>
        <charset val="204"/>
      </rPr>
      <t xml:space="preserve">  Обеспечение равных условий для устойчивого исполнения расходных обязательств поселениями Горьковского муниципального района</t>
    </r>
  </si>
  <si>
    <r>
      <rPr>
        <b/>
        <sz val="12"/>
        <rFont val="Times New Roman"/>
        <family val="1"/>
        <charset val="204"/>
      </rPr>
      <t xml:space="preserve">Основное мероприятие 2: </t>
    </r>
    <r>
      <rPr>
        <sz val="12"/>
        <rFont val="Times New Roman"/>
        <family val="1"/>
        <charset val="204"/>
      </rPr>
      <t>Повышение эффективности предоставления межбюджетных трансфертов поселений Горьковского муниципального района</t>
    </r>
  </si>
  <si>
    <t>Мероприятие 1: Поддержка мер по обеспечению сбалансированности бюджетов поселений</t>
  </si>
  <si>
    <t>Удельный вес просроченной кредиторской задолженности в общем объеме расходов местного бюджета района</t>
  </si>
  <si>
    <t>Величина разрыва в уровне бюджетной обеспеченности между наиболее и наименее обеспеченными поселениями, входящими в состав муниципального района, после выравнивания их бюджетной обеспеченности</t>
  </si>
  <si>
    <t>Доля межбюджетных трансфертов из бюджета Горьковского муниципального района в объеме собственных доходов поселений Горьковского муниципального района (за исключением субвенций и межбюджетных трансфертов, передаваемых из областного бюджета непосредственно поселениям)</t>
  </si>
  <si>
    <t>2.1.6.</t>
  </si>
  <si>
    <t>Количество поселений получивших межбюджетные трансферты</t>
  </si>
  <si>
    <r>
      <rPr>
        <b/>
        <sz val="12"/>
        <rFont val="Times New Roman"/>
        <family val="1"/>
        <charset val="204"/>
      </rPr>
      <t xml:space="preserve">Основное мероприятие 3: </t>
    </r>
    <r>
      <rPr>
        <sz val="12"/>
        <rFont val="Times New Roman"/>
        <family val="1"/>
        <charset val="204"/>
      </rPr>
      <t>Организация и осуществление контроля за соблюдением законодательства Российской Федерации при использовании средств бюджета Горьковского муниципального района</t>
    </r>
  </si>
  <si>
    <t>Мероприятие 1: Осуществление нормотворческой и методической деятельности</t>
  </si>
  <si>
    <t>Мероприятие 2: Реализация полномочий по осуществлению внутреннего муниципального финансового контроля</t>
  </si>
  <si>
    <t>Наличие разработанных и утверждённых нормативных правовых актов по вопросам осуществления муниципального финансового контроля</t>
  </si>
  <si>
    <r>
      <rPr>
        <b/>
        <sz val="12"/>
        <rFont val="Times New Roman"/>
        <family val="1"/>
        <charset val="204"/>
      </rPr>
      <t xml:space="preserve">Задача 3 подпрограммы 7 муниципальной программы:  </t>
    </r>
    <r>
      <rPr>
        <sz val="12"/>
        <rFont val="Times New Roman"/>
        <family val="1"/>
        <charset val="204"/>
      </rPr>
      <t xml:space="preserve">Совершенствование системы внутреннего муниципального финансового контроля в Горьковском муниципальном районе </t>
    </r>
  </si>
  <si>
    <t>Мероприятие 2: Предоставление дотации бюджетам поселений  на выравнивание бюджетной обеспеченности</t>
  </si>
  <si>
    <t>Мероприятие 3: Межбюджетные трансферты бюджетам поселений по организации в границах поселения электро-, тепло-, газо- и водоснабжения населения, водоотведения, снабжения населения топливом, в соответствии с заключенными соглашениями о передаче полномочий</t>
  </si>
  <si>
    <t>Мероприятие 4: Межбюджетные трансферты, передаваемые бюджетам поселений, из бюджета муниципального района  на дорожную деятельность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</t>
  </si>
  <si>
    <t>Мероприятие 6: Межбюджетные трансферты, передаваемые поселениями муниципальному району на осуществление части полномочий в соответствии с заключенными соглашениями на обеспечение деятеятельности органов местного самоуправления</t>
  </si>
  <si>
    <t xml:space="preserve">Степень исполнения расходного обязательства </t>
  </si>
  <si>
    <t>Мероприятие 1: Изготовление и замена дорожных знаков, не отвечающих требованиям государственного стандарта</t>
  </si>
  <si>
    <t>Доля установленных дорожных знаков от общего числа, определенных дислокацией</t>
  </si>
  <si>
    <t>Мероприятие 2:  Ремонт автомобильных дорог</t>
  </si>
  <si>
    <t>Мероприятие 3: Содержание автомобильных дорог общего пользования местного значения в летний и зимний период</t>
  </si>
  <si>
    <t>Мероприятие 4: Составление и проверка смет</t>
  </si>
  <si>
    <t>Количество изготовленных и проверенных смет</t>
  </si>
  <si>
    <t>Мероприятие 5: Разработка нормативно-правовых актов в сфере безопасности дорожного движения</t>
  </si>
  <si>
    <t>Количество разработанных проектов прошедших государственную экспертизу</t>
  </si>
  <si>
    <t>Доля фактически выполненных работ по перевозке пассажиров</t>
  </si>
  <si>
    <t xml:space="preserve">Мероприятие 5: Предоставление иных межбюджетных трансфертов муниципальным образованиям Омской области на участие в организации и финансировании проведения общественных работ </t>
  </si>
  <si>
    <r>
      <t>Задача 9 муниципальной программы:</t>
    </r>
    <r>
      <rPr>
        <sz val="12"/>
        <rFont val="Times New Roman"/>
        <family val="1"/>
        <charset val="204"/>
      </rPr>
      <t xml:space="preserve"> Содействие развитию сельскохозяйственного производства и повышение уровня жизни населения в сельской  местности</t>
    </r>
  </si>
  <si>
    <r>
      <t xml:space="preserve">Цель подпрограммы 9 муниципальной программы: </t>
    </r>
    <r>
      <rPr>
        <sz val="12"/>
        <rFont val="Times New Roman"/>
        <family val="1"/>
        <charset val="204"/>
      </rPr>
      <t>Содействие развитию сельскохозяйственного производства и повышение уровня жизни населения в сельской  местности</t>
    </r>
  </si>
  <si>
    <r>
      <t xml:space="preserve">Задача 1 подпрограммы 9 муниципальной программы: </t>
    </r>
    <r>
      <rPr>
        <sz val="12"/>
        <rFont val="Times New Roman"/>
        <family val="1"/>
        <charset val="204"/>
      </rPr>
      <t>Реализация полномочий в финансовой сфере</t>
    </r>
  </si>
  <si>
    <r>
      <t xml:space="preserve">Задача 2 подпрограммы 9 муниципальной программы: </t>
    </r>
    <r>
      <rPr>
        <sz val="12"/>
        <rFont val="Times New Roman"/>
        <family val="1"/>
        <charset val="204"/>
      </rPr>
      <t>Формирование государственных, информационных ресурсов в сферах обеспечения продовольственной безопасности Омской области и управления АПК</t>
    </r>
  </si>
  <si>
    <r>
      <t xml:space="preserve">Задача 3 подпрограммы 9 муниципальной программы: </t>
    </r>
    <r>
      <rPr>
        <sz val="12"/>
        <rFont val="Times New Roman"/>
        <family val="1"/>
        <charset val="204"/>
      </rPr>
      <t>Обеспечение высококвалифицированными кадрами АПК и создание условий для привлекательности работы на селе</t>
    </r>
  </si>
  <si>
    <t>Итого по подпрограмме 9 муниципальной программы</t>
  </si>
  <si>
    <t>Объем субсидируемых кредитов</t>
  </si>
  <si>
    <t>млн. рублей</t>
  </si>
  <si>
    <t>Отсутствие задолженности по заработной плате</t>
  </si>
  <si>
    <t>Количество проведенных мероприятий посвященных Дню работника сельского хозяйства</t>
  </si>
  <si>
    <t>Степень выполнения планов по отлову, содержанию безнадзорных животных</t>
  </si>
  <si>
    <t>Объем молока, сданного гражданами, ведущими ЛПХ, на промышленную переработку</t>
  </si>
  <si>
    <t>тыс.тонн</t>
  </si>
  <si>
    <t>тыс. голов</t>
  </si>
  <si>
    <t>Прирост поголовья коров у граждан, ведущих ЛПХ, получивших государственную поддержку</t>
  </si>
  <si>
    <t>Мероприятие 1: Обеспечение функционирования муниципального сегмента информационно-телекоммуникационной сети органов управления  АПК</t>
  </si>
  <si>
    <t>да</t>
  </si>
  <si>
    <t>Мероприятие 2: Оказание консультационной помощи сельскохозяйственным товаропроизводителям</t>
  </si>
  <si>
    <t>Мероприятие 1: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продукции,на переподготовку и повышение квалификации руководителей, специалистов и рабочих массовых профессий.</t>
  </si>
  <si>
    <t>Количество руководителей, специалистов и рабочих массовых профессий, прошедших переподготовку и повышение квалификации</t>
  </si>
  <si>
    <r>
      <t xml:space="preserve">Задача 1 подпрограммы 8 муниципальной программы: </t>
    </r>
    <r>
      <rPr>
        <sz val="12"/>
        <rFont val="Times New Roman"/>
        <family val="1"/>
        <charset val="204"/>
      </rPr>
      <t xml:space="preserve"> Обеспечение и повышение качества организации деятельности Администрации муниципального района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</si>
  <si>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Создание необходимых условий для эффективного выполнения функций администрации Горьковского муниципального района в соответствии с законодательством</t>
    </r>
  </si>
  <si>
    <t xml:space="preserve">Количество публикаций в средствах массовой информации и на интернет ресурсах </t>
  </si>
  <si>
    <r>
      <t xml:space="preserve">Задача 1 подпрограммы 3 муниципальной программы: 
</t>
    </r>
    <r>
      <rPr>
        <sz val="12"/>
        <rFont val="Times New Roman"/>
        <family val="1"/>
        <charset val="204"/>
      </rPr>
      <t>Создание условий для развития массового индивидуального жилищного строительства в целях обеспечения населения Горьковского муниципального района Омской области комфортным жильём по доступным ценам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</si>
  <si>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Оказание государственной поддержки на развитие индивидуального жилищного строительства</t>
    </r>
  </si>
  <si>
    <t>Мероприятия 1: Предоставление гражданам социальных выплат на строительство (реконструкцию) индивидуального жилья</t>
  </si>
  <si>
    <r>
      <t xml:space="preserve">Задача 2 подпрограммы 3 муниципальной программы: </t>
    </r>
    <r>
      <rPr>
        <sz val="12"/>
        <rFont val="Times New Roman"/>
        <family val="1"/>
        <charset val="204"/>
      </rPr>
      <t>Предоставление государственной поддержки в решении жилищной проблемы молодым семьям и молодым учителям, нуждающимся в  улучшении жилищных условий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</si>
  <si>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Оказание государственной поддержки молодым семьям при приобретении или строительстве жилья</t>
    </r>
  </si>
  <si>
    <t>Мероприятия 1: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 приобретение жилого помещения или строительство индивидуального жилого дома</t>
  </si>
  <si>
    <t>Количество молодых семей, которым предоставлена государственная поддержка на строительство или приобретение жилья</t>
  </si>
  <si>
    <t>молодых семей</t>
  </si>
  <si>
    <t xml:space="preserve">Количество семей, переселённых из аварийного жилищного фонда </t>
  </si>
  <si>
    <t>Мероприятия 2:  Проведение  капитального, текущего ремонта жилых домов муниципального специализированного жилищного фонда в с. Георгиевка</t>
  </si>
  <si>
    <r>
      <t xml:space="preserve">Задача 4 подпрограммы 3 муниципальной программы: </t>
    </r>
    <r>
      <rPr>
        <sz val="12"/>
        <rFont val="Times New Roman"/>
        <family val="1"/>
        <charset val="204"/>
      </rPr>
      <t>Подготовка документов территориального планирования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</si>
  <si>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Формирование документов территориального планирования для обеспечения устойчивого развития территории Горьковского муниципального района</t>
    </r>
  </si>
  <si>
    <t>Мероприятия 3: Мероприятие по описанию и утверждению границ населённых пунктов Горьковского муниципального района</t>
  </si>
  <si>
    <t>Мероприятия 4: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</si>
  <si>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единиц </t>
  </si>
  <si>
    <t>Мероприятия 2: Подготовка генеральных планов и правил землепользования и застройки Горьковского муниципального района Омской области, в том числе внесение изменений в такие документы</t>
  </si>
  <si>
    <t>Количество поселений для которых разработаны проекты</t>
  </si>
  <si>
    <t>поселение</t>
  </si>
  <si>
    <r>
      <t xml:space="preserve">Цель подпрограммы 10 муниципальной программы: </t>
    </r>
    <r>
      <rPr>
        <sz val="12"/>
        <rFont val="Times New Roman"/>
        <family val="1"/>
        <charset val="204"/>
      </rPr>
      <t>Устойчивое развитие сельских территорий</t>
    </r>
  </si>
  <si>
    <r>
      <rPr>
        <b/>
        <sz val="12"/>
        <rFont val="Times New Roman"/>
        <family val="1"/>
        <charset val="204"/>
      </rPr>
      <t xml:space="preserve">Задача подпрограммы 10 муниципальной программы: </t>
    </r>
    <r>
      <rPr>
        <sz val="12"/>
        <rFont val="Times New Roman"/>
        <family val="1"/>
        <charset val="204"/>
      </rPr>
      <t xml:space="preserve">Комплексное обустройство объектами социальной и инженерной инфраструктуры населенных пунктов, объектов АПК и повышение доступности улучшения жилищных условий для сельского населения  </t>
    </r>
  </si>
  <si>
    <t>Итого по подпрограмме 10 муниципальной программы</t>
  </si>
  <si>
    <t>Мероприятие 1: Предоставление социальных выплат на строительство (приобретение) жилья гражданам, проживающим в сельской местности, в том числе молодым семьям и молодым специалистам</t>
  </si>
  <si>
    <t>Количество семей граждан, проживающих в сельской местности в том числе молодых семей и молодых специалистов, улучшивших жилищные условия</t>
  </si>
  <si>
    <t>Количество семей граждан, проживающих на сельских территориях, улучшивших жилищные условия по договору найма жилого помещения</t>
  </si>
  <si>
    <t>Мероприятие 3: Проектирование водозаборов из подземных источников в с. Октябрьское</t>
  </si>
  <si>
    <t>Мероприятие 4: Строительство и реконструкция водозаборов из подземных источников в  с. Октябрьское</t>
  </si>
  <si>
    <t>Мероприятие 5: Проектирование водозаборов из подземных источников в с. Серебряное</t>
  </si>
  <si>
    <t>Мероприятие 6: Строительство и реконструкция водозаборов из подземных источников в  с. Серебряное</t>
  </si>
  <si>
    <t>1.1.8</t>
  </si>
  <si>
    <t>Мероприятие 8: Реализация проектов комплексного обустройства площадок под компактную жилищную застройку в сельской местности</t>
  </si>
  <si>
    <t>Количество проектов получивших положительное заключение государственной экспертизы</t>
  </si>
  <si>
    <t>Мероприятие 2: Повышение профессионального уровня муниципальных служащих Администрации Горьковского муниципального района</t>
  </si>
  <si>
    <t>Мероприятие 3: Обеспечение деятельности Главы муниципального района</t>
  </si>
  <si>
    <t>Количество отчетов о деятельности Главы муниципального района</t>
  </si>
  <si>
    <t>Соблюдение норматива на содержание органов местного самоуправления</t>
  </si>
  <si>
    <t>Мероприятие 5: Проведение выборов</t>
  </si>
  <si>
    <t>Мероприятие 6: Повышение профессионального уровня по вопросам ГО и ЧС</t>
  </si>
  <si>
    <t>Мероприятие 7: Защита населения и территории от чрезвычайных ситуаций природного и техногенного характера, гражданская оборона</t>
  </si>
  <si>
    <t>Мероприятие 8: Исполнение муниципальных гарантий</t>
  </si>
  <si>
    <t>Доля выплаченных доплат к пенсиям муниципальных служащих, от назначенных</t>
  </si>
  <si>
    <t xml:space="preserve">Количество трудоустроенных специалистов </t>
  </si>
  <si>
    <t>Количество действующих административных комиссий</t>
  </si>
  <si>
    <t>Мероприятие 12: Возмещение затрат и недополученных (выпадающих) доходов</t>
  </si>
  <si>
    <t>Количество соглашений заключенных с поставщиками услуг на компенсацию выпадающих доходов</t>
  </si>
  <si>
    <t>Количество действующих комиссии по делам несовершеннолетних и защите их прав</t>
  </si>
  <si>
    <t>Мероприятие 15: Организация деятельности муниципального унитарного предприятия в сфере оказания жилищно-коммунальных услуг</t>
  </si>
  <si>
    <t xml:space="preserve">Мероприятие 18: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муниципального района </t>
  </si>
  <si>
    <t>Мероприятие 19: Содействие достижению наилучших значений показателей деятельности органов местного самоуправления муниципальных районов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</si>
  <si>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Доля депутатов от общего числа, принимающих участие в работе Совета Горьковского муниципального района</t>
  </si>
  <si>
    <t>Количество муниципальных учреждений в которых проведена независимая оценка качества</t>
  </si>
  <si>
    <t>Мероприятие 20: Компенсация расходов, связанных с осуществлением депутатской деятельности депутатам Совета Горьковского муниципального района</t>
  </si>
  <si>
    <t>Мероприятие 21: Проведение независимой оценки качества условий оказания услуг организациями культуры</t>
  </si>
  <si>
    <r>
      <rPr>
        <b/>
        <sz val="12"/>
        <rFont val="Times New Roman"/>
        <family val="1"/>
        <charset val="204"/>
      </rPr>
      <t xml:space="preserve">Задача 2 подпрограммы 8 муниципальной программы: </t>
    </r>
    <r>
      <rPr>
        <sz val="12"/>
        <rFont val="Times New Roman"/>
        <family val="1"/>
        <charset val="204"/>
      </rPr>
      <t xml:space="preserve"> Обеспечение условий органам местного самоуправления для исполнения полномочий</t>
    </r>
  </si>
  <si>
    <r>
      <rPr>
        <b/>
        <sz val="12"/>
        <rFont val="Times New Roman"/>
        <family val="1"/>
        <charset val="204"/>
      </rPr>
      <t xml:space="preserve">Основное мероприятие 2: </t>
    </r>
    <r>
      <rPr>
        <sz val="12"/>
        <rFont val="Times New Roman"/>
        <family val="1"/>
        <charset val="204"/>
      </rPr>
      <t>Проведение организационно-технических мероприятий по устойчивому функционированию деятельности</t>
    </r>
  </si>
  <si>
    <t xml:space="preserve">Мероприятие 1: Материально-техническое и организационное обеспечение деятельности учреждения. </t>
  </si>
  <si>
    <t>Отсутствие жалоб ОМСУ на материально-техническое обеспечение</t>
  </si>
  <si>
    <t>Мероприятие 2: Обеспечение содержания, технической эксплуатации и обслуживания объектов недвижимого и движимого имущества, находящихся в оперативном управлении учреждения</t>
  </si>
  <si>
    <t xml:space="preserve">Отсутствие кредиторской задолженности по объектам муниципальной собственности </t>
  </si>
  <si>
    <t>Мероприятие 3: Расходы на организацию мероприятий связанных с деятельностью органов местного самоуправления</t>
  </si>
  <si>
    <t>Количество организованных мероприятий связанных с деятельностью органов местного самоуправления</t>
  </si>
  <si>
    <t xml:space="preserve">Мероприятие 4: Мероприятия по обеспечению технической защиты информации по мобилизационной подготовке </t>
  </si>
  <si>
    <t>Количество исполненных договоров по защите информации</t>
  </si>
  <si>
    <t>Мероприятие 4: Руководство и управление в сфере установленных функций органов местного самоуправления</t>
  </si>
  <si>
    <t>Мероприятие 14: Осуществление государственного полномочия по созданию и организации, в том числе обеспечению, деятельности муниципальных комиссий по делам несовершеннолетних и защите их прав</t>
  </si>
  <si>
    <t>1.1.22.</t>
  </si>
  <si>
    <t>Мероприятие 22: Резервный фонд местной администрации</t>
  </si>
  <si>
    <t>Мероприятие 10: Участие в организации и финансировании проведения общественных работ</t>
  </si>
  <si>
    <t>Мероприятие 11: Осуществление государственного полномочия по созданию административных комиссий, в том числе обеспечению их деятельности</t>
  </si>
  <si>
    <r>
      <t xml:space="preserve">Основное мероприятие 1: </t>
    </r>
    <r>
      <rPr>
        <sz val="12"/>
        <rFont val="Times New Roman"/>
        <family val="1"/>
        <charset val="204"/>
      </rPr>
      <t>Предоставление информации об энергосбережении и  повышении энергетической эффективности бюджетных учреждений и органов исполнительной власти муниципального района в форме электронного документа, путем  размещения в информационно-телекоммуникационной сети "Интернет" на официальном сайте государственной информационной системы в области энергосбережения и повышения энергетической эффективности.</t>
    </r>
  </si>
  <si>
    <t>Мероприятие 1: Обеспечение предоставления информации об энергосбережении и повышении энергетической эффективности бюджетных учреждений и органов исполнительной власти муниципального района в форме электронного документа, путем размещения в информационно-телекоммуникационной сети "Интернет" на официальном сайте государственной информационной системы в области энергосбережения и повышения энергетической эффективности.</t>
  </si>
  <si>
    <t>Доля бюджетных учреждений и органов исполнительной власти муниципального района, предоставивших энергетиченские декларации, в общем количестве бюджетных учреждений и органов исполнительной власти, зарегистрированных в государственной информационной системе в области энергосбережения и повышения энергетической эффективности</t>
  </si>
  <si>
    <r>
      <t xml:space="preserve">Задача 2 подпрограммы  1 муниципальной программы: </t>
    </r>
    <r>
      <rPr>
        <sz val="12"/>
        <rFont val="Times New Roman"/>
        <family val="1"/>
        <charset val="204"/>
      </rPr>
      <t>Стимулирование внедрения перспективных инновационных проектов повышения энергетической эффективности в сфере производства и потребления энергетических ресурсов, в том числе за счет модернизации производственных мощностей, внедрения современного оборудования с низкими удельными расходами энергоресурсов.</t>
    </r>
  </si>
  <si>
    <t>Мероприятие 1: Внедрение экономичных источников освещения с поэтапной заменой ламп накаливания, в зданиях бюджетных учреждений, на энергосберегающие с использованием автоматически отключаемых  энергосберегающих осветительных приборов, в том числе:</t>
  </si>
  <si>
    <t>кВт*ч/чел.</t>
  </si>
  <si>
    <t>Мероприятие 2: Повышение теплозащиты зданий (утепление помещений, крыш, коммуникаций, замена дверей и т.д.), в том числе:</t>
  </si>
  <si>
    <t>Мероприятие 3: Проведение работ по замене, реконструкции внутренних систем теплоснабжения и очистке радиаторов системы отопления, в том числе:</t>
  </si>
  <si>
    <t>Мероприятие 4: Проведение работ по замене оконных и дверных блоков, в деревянных рамах, на многокамерные стеклопакеты в ПВХ профиле, в том числе:</t>
  </si>
  <si>
    <t xml:space="preserve">Мероприятие 5: Проведение работ по ремонту систем отопления в образовательных учреждениях, приобретение и установка технологического оборудования (отопительных котлов, систем вентиляции, приборов учета расхода воды и тепла)         </t>
  </si>
  <si>
    <r>
      <t xml:space="preserve">Задача 4 подпрограммы 1 муниципальной программы: </t>
    </r>
    <r>
      <rPr>
        <sz val="12"/>
        <rFont val="Times New Roman"/>
        <family val="1"/>
        <charset val="204"/>
      </rPr>
      <t>Обеспечение условий для повышения качества и надежности предоставления жилищно-коммунальных услуг</t>
    </r>
  </si>
  <si>
    <r>
      <rPr>
        <b/>
        <sz val="12"/>
        <rFont val="Times New Roman"/>
        <family val="1"/>
        <charset val="204"/>
      </rPr>
      <t xml:space="preserve">Основное мероприятие 4: </t>
    </r>
    <r>
      <rPr>
        <sz val="12"/>
        <rFont val="Times New Roman"/>
        <family val="1"/>
        <charset val="204"/>
      </rPr>
      <t xml:space="preserve">Приведение материально-технической базы объектов тепло- и водоснабжения в нормативное состояние  </t>
    </r>
  </si>
  <si>
    <t>Мероприятие 1: Приобретение трубной продукции. Проведение работ по ремонту и замене участков теплотрасс и водопроводов.</t>
  </si>
  <si>
    <t>Обеспечение бесперебойного тепло- и водоснабжения потребителей</t>
  </si>
  <si>
    <t>Мероприятие 2: Приобретение и установка технологического оборудования электротехнического, теплотехнического и водохозяйственного назначения</t>
  </si>
  <si>
    <t>Количество объектов введенных в эксплуатацию</t>
  </si>
  <si>
    <t>1.1.23.</t>
  </si>
  <si>
    <t xml:space="preserve">Мероприятие 23: Сопровождение программных продуктов </t>
  </si>
  <si>
    <t>Мероприятие 3:  Строительство автоматизированной блочной модульной газовой котельной с инженерными сетями для бюджетных потребителей в р.п. Горьковское Горьковского муниципального района Омской области.</t>
  </si>
  <si>
    <t>Доля исполненных муниципальных гарантий</t>
  </si>
  <si>
    <t>Количество опубликованных списков кандидатов в присяжные заседатели</t>
  </si>
  <si>
    <t>Мероприятие 16: Участие органов местного самоуправления Горьковского муниципального района в деятельности региональных коллегиальных организаций</t>
  </si>
  <si>
    <t>Факт расходования резервного фонда</t>
  </si>
  <si>
    <t>Количество заключенных договоров на обслуживание программных продуктов</t>
  </si>
  <si>
    <t>Мероприятия 1: Обеспечение мероприятий по переселению граждан из аварийного жилищного фонда в с. Новопокровка Горьковского муниципального района Омской области</t>
  </si>
  <si>
    <t>Мероприятие 2: Строительство жилья, предоставляемого гражданам, проживающим на сельских территориях, по договору найма жилого помещения в р.п. Горьковское Горьковского района Омской области</t>
  </si>
  <si>
    <t xml:space="preserve">Мероприятие 11: Расходы на содержание объектов муниципальной казны </t>
  </si>
  <si>
    <t>Мероприятие 9: Доплаты к пенсиям муниципальных служащих</t>
  </si>
  <si>
    <t>Мероприятие 1: 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</si>
  <si>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2.1.7.</t>
  </si>
  <si>
    <t>Мероприятие 7: На предоставление субсидий гражданам, ведущим личное подсобное хозяйство, на возмещение части затрат по производству молока</t>
  </si>
  <si>
    <t>Количество поселений, осуществляющих закуп молока</t>
  </si>
  <si>
    <t>2.1.8.</t>
  </si>
  <si>
    <t>Мероприятие 8: Межбюджетные трансферты бюджетам поселений на организацию и осуществление мероприятий по территориальной обороне, защите населения и территории поселения от чрезвычайных ситуаций природного и техногенного характера, в соответствии с заключенными соглашениями о передаче полномочий</t>
  </si>
  <si>
    <t>Количество опахиваемых населенных пунктов находящихся на территории Горьковского муниципального района от лесных пожаров</t>
  </si>
  <si>
    <t>Мероприятие 3:  Организация работ по созданию мест (площадок) накопления твердых коммунальных отходов и (или) на приобретение контейнеров (бункеров)</t>
  </si>
  <si>
    <r>
      <t xml:space="preserve">Задача 1 подпрограммы 2 муниципальной программы: </t>
    </r>
    <r>
      <rPr>
        <sz val="12"/>
        <rFont val="Times New Roman"/>
        <family val="1"/>
        <charset val="204"/>
      </rPr>
      <t>Совершенствование системы муниципальной поддержки малого и среднего предпринимательства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</si>
  <si>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Финансовая поддержка и предоставление информационно-консультационных услуг субъектам малого и среднего предпринимательства, а также физическим лицам</t>
    </r>
  </si>
  <si>
    <r>
      <t xml:space="preserve">Задача 2 подпрограммы 2 муниципальной программы: </t>
    </r>
    <r>
      <rPr>
        <sz val="12"/>
        <rFont val="Times New Roman"/>
        <family val="1"/>
        <charset val="204"/>
      </rPr>
      <t>Создание благоприятных условий для развития субъектов предпринимательства и увеличение доли уплачиваемых субъектами предпринимательства налоговых доходов в консолидированный бюджет Горьковского муниципального района</t>
    </r>
    <r>
      <rPr>
        <b/>
        <sz val="12"/>
        <rFont val="Times New Roman"/>
        <family val="1"/>
        <charset val="204"/>
      </rPr>
      <t xml:space="preserve"> 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</si>
  <si>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Расширение доступа субъектов малого и среднего предпринимательства к финансовым ресурсам, в том числе к льготному финансированию</t>
    </r>
  </si>
  <si>
    <t>Количество субъектов малого предпринимательства получивших государственную поддержку</t>
  </si>
  <si>
    <t>Доля субъектов малого предпринимательства, принявших обязательство по софинансированию расходов на реализацию бизнес-проекта в размере не менее 15 % от размера гранта от общего числа субъектов малого предпринимательства, получивших грантовую поддержку</t>
  </si>
  <si>
    <t>Мероприятие 1: Предоставление грантов начинающим субъектам малого предпринимательства</t>
  </si>
  <si>
    <t>1.1.25.</t>
  </si>
  <si>
    <t>Мероприятие 25: Ликвидация казенного учреждения</t>
  </si>
  <si>
    <t>Количество ликвидированных организаций</t>
  </si>
  <si>
    <t>1.1.26.</t>
  </si>
  <si>
    <t>Мероприятие 26: Обеспечение деятельности председателя представительного органа муниципального района</t>
  </si>
  <si>
    <t>Количество лиц замещающих должность на постоянной основе</t>
  </si>
  <si>
    <t>Мероприятие 6: Разработка проектно-сметных документов на реконструкцию муниципальных дорог в границах Лежанского с/п Горьковского района Омской области подъезд к д. Чучкино</t>
  </si>
  <si>
    <t>Мероприятие 7: Строительство плоскостных спортивных сооружений в р.п. Горьковское Горьковского района Омской области</t>
  </si>
  <si>
    <t>2.1.9.</t>
  </si>
  <si>
    <t>Мероприятие 9: Межбюджетные трансферты бюджетам поселений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районов, в соответствии с заключенными соглашениями о передаче полномочий</t>
  </si>
  <si>
    <t xml:space="preserve">Количество приобретенных контейнеров </t>
  </si>
  <si>
    <t>1.1.27.</t>
  </si>
  <si>
    <t xml:space="preserve">Мероприятие 27: Реализация прочих мероприятий для выполнения функций администрации </t>
  </si>
  <si>
    <t>Доля органов местного самоуправления обеспеченных в текущем году техническими и транспортными средствами, от общего числа органов местного самоуправления имеющих статус юридического лица</t>
  </si>
  <si>
    <t>Мероприятие 1: 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</si>
  <si>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Мероприятие 2: Обеспечение доступности кредитных ресурсов для граждан, ведущих личное подсобное хозяйство</t>
  </si>
  <si>
    <t>Мероприятие 3: Руководство и  управление в сфере  установленных функций органов  местного самоуправления</t>
  </si>
  <si>
    <t>3.1.4.</t>
  </si>
  <si>
    <t xml:space="preserve">Мероприятие 4: Повышение уровня обеспеченности жилищного фонда системами горячего водоснабжения, газоснабжения, отопления; снижение уровня износа основных фондов и аварийности в жилищно - коммунальном комплексе посредством строительства и реконструкции котельных, сетей теплоснабжения и горячего водоснабжения; строительства и реконструкции объектов, в том числе дренажных систем, для защиты инженерной инфраструктуры, жилищного фонда от вредного воздействия грунтовых вод </t>
  </si>
  <si>
    <t>Ввод в эксплуатацию муниципального объекта</t>
  </si>
  <si>
    <t xml:space="preserve">Мероприятие 12: Приобретение земельных участков </t>
  </si>
  <si>
    <t>Количество приобретенных земельных участков</t>
  </si>
  <si>
    <t>Удельный вес проведенных органом внутреннего муниципального финансового контроля муниципального района Омской области контрольных мероприятий к плановому количеству контрольных мероприятий в отчетном периоде</t>
  </si>
  <si>
    <t>Доля средств полученных на поощрение органов местного самоуправления исполненных в отчетном году</t>
  </si>
  <si>
    <t>4.1.5.</t>
  </si>
  <si>
    <t xml:space="preserve">Мероприятия 5: Межбюджетные трансферты, передаваемые поселениями муниципальному району на осуществление части полномочий в соответствии с заключенными соглашениями по вопросам утверждения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</t>
  </si>
  <si>
    <t>Мероприятие 7: Межбюджетные трансферты, передаваемые бюджетам поселений, из бюджета муниципального района на дорожную деятельность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</t>
  </si>
  <si>
    <t>Доля протяженности дорог местного значения в отношении, которых заключены договора на обслуживание дорог, от общей протяженности дорог, на которые переданы полномочия</t>
  </si>
  <si>
    <t>1.1.29.</t>
  </si>
  <si>
    <t>Количество переписных участков</t>
  </si>
  <si>
    <t>Доля поступивших заявлений по градостроительной деятельности, от общего числа поступивших заявлений от заявителей Горьковского городского поселения</t>
  </si>
  <si>
    <t>Мероприятие 9: Межбюджетные трансферты бюджетам поселений по организации в границах поселения –электро, - тепло, - газо и водоснабжения населения, водоотведения, снабжения населения топливом, в соответствии с заключенными соглашениями о передаче полномочий</t>
  </si>
  <si>
    <t>Доля межбюджетных трансфертов использованных по целевому назначению</t>
  </si>
  <si>
    <t>Мероприятие 13: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</si>
  <si>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Мероприятие 10: Софинансирование расходов на осуществление мероприятий по обеспечению эффективного осуществления полномочий сельских (городского) поселений по благоустройству территорий</t>
  </si>
  <si>
    <t>Количество обустроенных мест массового отдыха населения</t>
  </si>
  <si>
    <t>Количество установленных элементов благоустройства</t>
  </si>
  <si>
    <t>Количество объектов, в отношении которых выполнены ремонтные работы</t>
  </si>
  <si>
    <t>Мероприятие 11: Субсидии на оплату расходов поселений на тепло- и водоснабжения поселений</t>
  </si>
  <si>
    <t>Бесперебойное функционирование объектов коммунального назначения</t>
  </si>
  <si>
    <t>2.1.10.</t>
  </si>
  <si>
    <t>2.1.11.</t>
  </si>
  <si>
    <t>Мероприятие 11: Софинансирование расходов на погашение кредиторской задолженности за потребленные энергоресурсы</t>
  </si>
  <si>
    <t>Отсутствие у сельского поселения кредиторской задолженности по заработной плате и перед поставщиками тепло- и электроэнергии по состоянию на отчетную дату месяца следующего за датой предоставления субсидии, и иного межбюджетного трансферта</t>
  </si>
  <si>
    <t>1.1.30.</t>
  </si>
  <si>
    <t xml:space="preserve">Количество приобретенных знаков "Депутат Совета Горьковского муниципального района </t>
  </si>
  <si>
    <t>Мероприятие 4: Поощрение муниципальной управленческой команды Горьковского муниципального района Омской области за достижение значений (уровней) показателей для оценки эффективности деятельности</t>
  </si>
  <si>
    <t>Мероприятие 5: Обслуживание муниципального долга Горьковского муниципального района Омской области</t>
  </si>
  <si>
    <t>Мероприятие 29: Поощрение муниципальной управленческой команды Горьковского муниципального района Омской области за достижение значений (уровней) показателей для оценки эффективности деятельности</t>
  </si>
  <si>
    <t>Мероприятие 30: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</si>
  <si>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1.1.31.</t>
  </si>
  <si>
    <t xml:space="preserve">Мероприятие 31: Приобретение знаков "Депутат Совета Горьковского муниципального района </t>
  </si>
  <si>
    <r>
      <rPr>
        <b/>
        <sz val="12"/>
        <rFont val="Times New Roman"/>
        <family val="1"/>
        <charset val="204"/>
      </rPr>
      <t xml:space="preserve">Задача 3 подпрограммы 8 муниципальной программы: </t>
    </r>
    <r>
      <rPr>
        <sz val="12"/>
        <rFont val="Times New Roman"/>
        <family val="1"/>
        <charset val="204"/>
      </rPr>
      <t xml:space="preserve">Развитие кадрового потенциала Горьковского муниципального района Омской области </t>
    </r>
  </si>
  <si>
    <r>
      <rPr>
        <b/>
        <sz val="12"/>
        <rFont val="Times New Roman"/>
        <family val="1"/>
        <charset val="204"/>
      </rPr>
      <t xml:space="preserve">Основное мероприятие 3: </t>
    </r>
    <r>
      <rPr>
        <sz val="12"/>
        <rFont val="Times New Roman"/>
        <family val="1"/>
        <charset val="204"/>
      </rPr>
      <t>Содействие в профессиональной подготовке (обучении) специалистов социальной сферы, органов местного самоуправления</t>
    </r>
  </si>
  <si>
    <t>Мероприятие 1: Выплата стипендии по договорам целевого обучения</t>
  </si>
  <si>
    <t>Доля обучающихся по договорам целевого обучения, получающих стипендию</t>
  </si>
  <si>
    <t>Мероприятие 5: Поощрение муниципальной управленческой команды Горьковского муниципального района Омской области за достижение значений (уровней) показателей для оценки эффективности деятельности</t>
  </si>
  <si>
    <t>Мероприятие 6: Организация мероприятий, посвященных Дню работника сельского хозяйства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</si>
  <si>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</si>
  <si>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 xml:space="preserve">Мероприятие 8: Предоставление субсидий гражданам, ведущим личное подсобное хозяйство, на возмещение части затрат по производству молока </t>
  </si>
  <si>
    <t>Мероприятие 9: Субсидия гражданам ведущим личное подсобное хозяйство, на возмещение части затрат на увеличение поголовья коров</t>
  </si>
  <si>
    <t>Мероприятие 10: Субсидия гражданам ведущим личное подсобное хозяйство, на возмещение части затрат на развитие подотраслей животноводства, альтернативных свиноводству</t>
  </si>
  <si>
    <t>1.1.32.</t>
  </si>
  <si>
    <t>Мероприятие 32: Осуществление переданных государственных полномочий Омской области по возмещению стоимости услуг по погребению</t>
  </si>
  <si>
    <t>Доля средств израсходованных на выполнение переданных полномочий от общей суммы доведенных субвенций</t>
  </si>
  <si>
    <t>1.1.33.</t>
  </si>
  <si>
    <t xml:space="preserve">Мероприятие 33: Субсидия на финансовое обеспечение (возмещение) затрат организациями коммунального комплекса, осуществляющих регулируемые виды деятельности в сфере водо- и теплоснабжения на территории Горьковского муниципального района </t>
  </si>
  <si>
    <t>Исполнение заключенных соглашений о предоставлении субсидии на возмещение затрат</t>
  </si>
  <si>
    <t xml:space="preserve">Целевой индикатор мероприятий муниципальной программы </t>
  </si>
  <si>
    <t>План</t>
  </si>
  <si>
    <t>Факт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</si>
  <si>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</si>
  <si>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</si>
  <si>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</si>
  <si>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r>
      <t xml:space="preserve">Объем (рублей)
</t>
    </r>
    <r>
      <rPr>
        <b/>
        <sz val="12"/>
        <rFont val="Times New Roman"/>
        <family val="1"/>
        <charset val="204"/>
      </rPr>
      <t>2021 год</t>
    </r>
  </si>
  <si>
    <t>ОТЧЕТ</t>
  </si>
  <si>
    <t xml:space="preserve"> о реализации муниципальной программы Горьковского муниципального района Омской области </t>
  </si>
  <si>
    <t>на 1 января 2022 года</t>
  </si>
  <si>
    <r>
      <t xml:space="preserve">Задача 10 муниципальной программы: </t>
    </r>
    <r>
      <rPr>
        <sz val="12"/>
        <rFont val="Times New Roman"/>
        <family val="1"/>
        <charset val="204"/>
      </rPr>
      <t xml:space="preserve">Устойчивое развитие сельских территорий
</t>
    </r>
  </si>
  <si>
    <t>Заместитель Главы муниципального района</t>
  </si>
  <si>
    <t>О.Г. Румянцева</t>
  </si>
  <si>
    <t>Председатель Комитета финансов и контроля</t>
  </si>
  <si>
    <t>Н.А. Просолупова</t>
  </si>
  <si>
    <t>01.5.02.00000</t>
  </si>
  <si>
    <t>01.5.02.10002</t>
  </si>
  <si>
    <t>01.5.02.10005</t>
  </si>
  <si>
    <t>01.4.02.00000</t>
  </si>
  <si>
    <t>01.4.02.L4970</t>
  </si>
  <si>
    <t>01.4.03.00000
01.4.05.00000</t>
  </si>
  <si>
    <t>01.4.05.10050</t>
  </si>
  <si>
    <t>01.4.03.70030
01.4.03.S0030</t>
  </si>
  <si>
    <t>01.4.04.00000
01.4.06.00000</t>
  </si>
  <si>
    <t>01.4.06.10050</t>
  </si>
  <si>
    <t>01.4.04.18001</t>
  </si>
  <si>
    <t>01.2.01.00000</t>
  </si>
  <si>
    <t>01.2.01.10070</t>
  </si>
  <si>
    <t>01.2.01.10010</t>
  </si>
  <si>
    <t>01.2.01.10080</t>
  </si>
  <si>
    <t>01.9.01.00000</t>
  </si>
  <si>
    <t>01.9.01.10002</t>
  </si>
  <si>
    <t>01.9.01.10005</t>
  </si>
  <si>
    <t>01.Б.01.00000</t>
  </si>
  <si>
    <t>01.Б.01.10002</t>
  </si>
  <si>
    <t>01.Б.01.10003</t>
  </si>
  <si>
    <t>01.Б.01.18001</t>
  </si>
  <si>
    <t>01.Б.02.00000</t>
  </si>
  <si>
    <t>01.Б.02.10002
01.Б.02.70840
01.Б.02.S0840</t>
  </si>
  <si>
    <t>01.6.01.19980</t>
  </si>
  <si>
    <t>01.6.01.19990</t>
  </si>
  <si>
    <t>01.6.01.55490</t>
  </si>
  <si>
    <t>01.6.01.10010</t>
  </si>
  <si>
    <t>01.6.01.00000</t>
  </si>
  <si>
    <t>01.6.02.70800</t>
  </si>
  <si>
    <t>01.6.02.70140</t>
  </si>
  <si>
    <t>01.6.02.70550
01.6.02.S0550</t>
  </si>
  <si>
    <t>Мероприятие 10: На оплату труда и начисления на выплаты по оплате труда работников органов местного самоуправления поселения</t>
  </si>
  <si>
    <t>01.6.02.18040</t>
  </si>
  <si>
    <t>01.6.02.18060</t>
  </si>
  <si>
    <t>01.6.02.00000</t>
  </si>
  <si>
    <t>01.8.01.10011</t>
  </si>
  <si>
    <t>01.8.01.10012</t>
  </si>
  <si>
    <t>01.8.01.10010</t>
  </si>
  <si>
    <t>01.8.01.19980</t>
  </si>
  <si>
    <t>01.8.01.79970</t>
  </si>
  <si>
    <t>01.8.01.10080</t>
  </si>
  <si>
    <t>01.8.01.10070</t>
  </si>
  <si>
    <t>01.8.01.10100
01.8.01.10130</t>
  </si>
  <si>
    <t>01.8.01.19980
01.8.01.70820</t>
  </si>
  <si>
    <t>01.8.01.51202</t>
  </si>
  <si>
    <t>01.8.01.19980
01.8.01.71210</t>
  </si>
  <si>
    <t>01.8.01.10004</t>
  </si>
  <si>
    <t>01.8.01.10160
01.8.01.71750</t>
  </si>
  <si>
    <t>01.8.01.10007</t>
  </si>
  <si>
    <t>01.8.01.10013</t>
  </si>
  <si>
    <t>01.8.01.10014</t>
  </si>
  <si>
    <t>01.8.01.19990</t>
  </si>
  <si>
    <t>01.8.01.55490</t>
  </si>
  <si>
    <t>01.8.01.54691</t>
  </si>
  <si>
    <t>01.8.01.70510</t>
  </si>
  <si>
    <t>01.8.01.00000</t>
  </si>
  <si>
    <t>01.8.02.10001</t>
  </si>
  <si>
    <t>01.8.02.10002</t>
  </si>
  <si>
    <t>01.8.02.10003</t>
  </si>
  <si>
    <t>01.8.02.10004</t>
  </si>
  <si>
    <t>01.8.02.00000</t>
  </si>
  <si>
    <t>01.8.03.10001</t>
  </si>
  <si>
    <t>01.8.03.00000</t>
  </si>
  <si>
    <t>01.3.01.19980</t>
  </si>
  <si>
    <t>01.3.01.55490</t>
  </si>
  <si>
    <t>01.3.01.10002</t>
  </si>
  <si>
    <t>01.3.01.72320</t>
  </si>
  <si>
    <t>01.3.01.00000</t>
  </si>
  <si>
    <t>01.А.01.10009</t>
  </si>
  <si>
    <t>01.А.01.10011</t>
  </si>
  <si>
    <t>01.А.01.10012</t>
  </si>
  <si>
    <t>01.А.01.00000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</si>
</sst>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0.000"/>
  </numFmts>
  <fonts count="11"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7" fillId="0" borderId="0" xfId="0" applyFont="1" applyFill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/>
    <xf numFmtId="0" fontId="5" fillId="0" borderId="0" xfId="0" applyFont="1" applyFill="1" applyBorder="1"/>
    <xf numFmtId="3" fontId="2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0" fontId="2" fillId="2" borderId="0" xfId="0" applyFont="1" applyFill="1"/>
    <xf numFmtId="4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top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8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3" fontId="2" fillId="0" borderId="1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vertical="top" wrapText="1"/>
    </xf>
    <xf numFmtId="49" fontId="3" fillId="0" borderId="12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49" fontId="3" fillId="0" borderId="13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vertical="top" wrapText="1"/>
    </xf>
    <xf numFmtId="49" fontId="3" fillId="0" borderId="10" xfId="0" applyNumberFormat="1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vertical="top" wrapText="1"/>
    </xf>
    <xf numFmtId="49" fontId="3" fillId="0" borderId="1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7DAA2"/>
      <color rgb="FFFFFF00"/>
      <color rgb="FF99FF66"/>
      <color rgb="FFE0F0E7"/>
      <color rgb="FFCCE6D8"/>
      <color rgb="FFFF99FF"/>
      <color rgb="FF33CCFF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AO1008"/>
  <sheetViews>
    <sheetView tabSelected="1" view="pageBreakPreview" zoomScale="73" zoomScaleNormal="40" zoomScaleSheetLayoutView="73" workbookViewId="0">
      <pane ySplit="12" topLeftCell="A662" activePane="bottomLeft" state="frozen"/>
      <selection pane="bottomLeft" activeCell="A664" sqref="A664:B667"/>
    </sheetView>
  </sheetViews>
  <sheetFormatPr defaultRowHeight="15.75"/>
  <cols>
    <col min="1" max="1" width="8.42578125" style="2" customWidth="1"/>
    <col min="2" max="2" width="39.28515625" style="2" customWidth="1"/>
    <col min="3" max="3" width="18.5703125" style="3" customWidth="1"/>
    <col min="4" max="4" width="17.28515625" style="3" customWidth="1"/>
    <col min="5" max="5" width="30.42578125" style="2" customWidth="1"/>
    <col min="6" max="6" width="18.5703125" style="15" customWidth="1"/>
    <col min="7" max="7" width="17.7109375" style="15" customWidth="1"/>
    <col min="8" max="8" width="40.42578125" style="2" customWidth="1"/>
    <col min="9" max="9" width="16.5703125" style="2" customWidth="1"/>
    <col min="10" max="10" width="12.28515625" style="2" customWidth="1"/>
    <col min="11" max="11" width="11.28515625" style="2" customWidth="1"/>
    <col min="12" max="12" width="11.5703125" style="2" customWidth="1"/>
    <col min="13" max="41" width="9.140625" style="1"/>
  </cols>
  <sheetData>
    <row r="1" spans="1:12" s="4" customFormat="1" ht="18.75">
      <c r="A1" s="38" t="s">
        <v>429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s="4" customFormat="1" ht="18.75">
      <c r="A2" s="38" t="s">
        <v>430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s="4" customFormat="1" ht="18.75">
      <c r="A3" s="39" t="s">
        <v>153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s="4" customFormat="1" ht="12" customHeight="1">
      <c r="A4" s="40" t="s">
        <v>29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s="4" customFormat="1" ht="12" customHeight="1">
      <c r="A5" s="1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s="4" customFormat="1" ht="21.75" customHeight="1">
      <c r="A6" s="28" t="s">
        <v>431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s="4" customFormat="1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s="4" customFormat="1" ht="17.25" customHeight="1">
      <c r="A8" s="23" t="s">
        <v>30</v>
      </c>
      <c r="B8" s="23" t="s">
        <v>31</v>
      </c>
      <c r="C8" s="32" t="s">
        <v>15</v>
      </c>
      <c r="D8" s="33"/>
      <c r="E8" s="33"/>
      <c r="F8" s="33"/>
      <c r="G8" s="34"/>
      <c r="H8" s="22" t="s">
        <v>422</v>
      </c>
      <c r="I8" s="22"/>
      <c r="J8" s="22"/>
      <c r="K8" s="22"/>
      <c r="L8" s="22"/>
    </row>
    <row r="9" spans="1:12" s="4" customFormat="1" ht="30.75" customHeight="1">
      <c r="A9" s="23"/>
      <c r="B9" s="23"/>
      <c r="C9" s="23" t="s">
        <v>425</v>
      </c>
      <c r="D9" s="23"/>
      <c r="E9" s="23" t="s">
        <v>32</v>
      </c>
      <c r="F9" s="35" t="s">
        <v>428</v>
      </c>
      <c r="G9" s="36"/>
      <c r="H9" s="23" t="s">
        <v>33</v>
      </c>
      <c r="I9" s="23" t="s">
        <v>124</v>
      </c>
      <c r="J9" s="24" t="s">
        <v>34</v>
      </c>
      <c r="K9" s="25"/>
      <c r="L9" s="26"/>
    </row>
    <row r="10" spans="1:12" s="4" customFormat="1" ht="15.75" customHeight="1">
      <c r="A10" s="23"/>
      <c r="B10" s="23"/>
      <c r="C10" s="23" t="s">
        <v>426</v>
      </c>
      <c r="D10" s="23" t="s">
        <v>427</v>
      </c>
      <c r="E10" s="23"/>
      <c r="F10" s="27" t="s">
        <v>423</v>
      </c>
      <c r="G10" s="27" t="s">
        <v>424</v>
      </c>
      <c r="H10" s="23"/>
      <c r="I10" s="23"/>
      <c r="J10" s="23" t="s">
        <v>35</v>
      </c>
      <c r="K10" s="37" t="s">
        <v>127</v>
      </c>
      <c r="L10" s="37"/>
    </row>
    <row r="11" spans="1:12" s="4" customFormat="1" ht="58.5" customHeight="1">
      <c r="A11" s="23"/>
      <c r="B11" s="23"/>
      <c r="C11" s="23"/>
      <c r="D11" s="23"/>
      <c r="E11" s="23"/>
      <c r="F11" s="27"/>
      <c r="G11" s="27"/>
      <c r="H11" s="23"/>
      <c r="I11" s="23"/>
      <c r="J11" s="22"/>
      <c r="K11" s="21" t="s">
        <v>423</v>
      </c>
      <c r="L11" s="21" t="s">
        <v>424</v>
      </c>
    </row>
    <row r="12" spans="1:12" s="4" customForma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12">
        <v>6</v>
      </c>
      <c r="G12" s="12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</row>
    <row r="13" spans="1:12" s="4" customFormat="1" ht="20.25" customHeight="1">
      <c r="A13" s="29" t="s">
        <v>129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1"/>
    </row>
    <row r="14" spans="1:12" s="4" customFormat="1" ht="35.25" customHeight="1">
      <c r="A14" s="29" t="s">
        <v>116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1"/>
    </row>
    <row r="15" spans="1:12" s="4" customFormat="1" ht="37.5" customHeight="1">
      <c r="A15" s="29" t="s">
        <v>128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1"/>
    </row>
    <row r="16" spans="1:12" s="4" customFormat="1" ht="33.75" customHeight="1">
      <c r="A16" s="52" t="s">
        <v>37</v>
      </c>
      <c r="B16" s="42" t="s">
        <v>130</v>
      </c>
      <c r="C16" s="43"/>
      <c r="D16" s="44"/>
      <c r="E16" s="53" t="s">
        <v>38</v>
      </c>
      <c r="F16" s="20">
        <f t="shared" ref="F16:G18" si="0">F19</f>
        <v>0</v>
      </c>
      <c r="G16" s="20">
        <f t="shared" si="0"/>
        <v>0</v>
      </c>
      <c r="H16" s="22" t="s">
        <v>36</v>
      </c>
      <c r="I16" s="22" t="s">
        <v>36</v>
      </c>
      <c r="J16" s="22" t="s">
        <v>106</v>
      </c>
      <c r="K16" s="22" t="s">
        <v>106</v>
      </c>
      <c r="L16" s="22" t="s">
        <v>106</v>
      </c>
    </row>
    <row r="17" spans="1:12" s="4" customFormat="1" ht="66.75" customHeight="1">
      <c r="A17" s="52"/>
      <c r="B17" s="45"/>
      <c r="C17" s="46"/>
      <c r="D17" s="47"/>
      <c r="E17" s="53" t="s">
        <v>39</v>
      </c>
      <c r="F17" s="20">
        <f t="shared" si="0"/>
        <v>0</v>
      </c>
      <c r="G17" s="20">
        <f t="shared" si="0"/>
        <v>0</v>
      </c>
      <c r="H17" s="22"/>
      <c r="I17" s="22"/>
      <c r="J17" s="22"/>
      <c r="K17" s="22"/>
      <c r="L17" s="22"/>
    </row>
    <row r="18" spans="1:12" s="4" customFormat="1" ht="54" customHeight="1">
      <c r="A18" s="52"/>
      <c r="B18" s="48"/>
      <c r="C18" s="49"/>
      <c r="D18" s="50"/>
      <c r="E18" s="53" t="s">
        <v>40</v>
      </c>
      <c r="F18" s="20">
        <f t="shared" si="0"/>
        <v>0</v>
      </c>
      <c r="G18" s="20">
        <f t="shared" si="0"/>
        <v>0</v>
      </c>
      <c r="H18" s="22"/>
      <c r="I18" s="22"/>
      <c r="J18" s="22"/>
      <c r="K18" s="22"/>
      <c r="L18" s="22"/>
    </row>
    <row r="19" spans="1:12" s="4" customFormat="1" ht="32.25" customHeight="1">
      <c r="A19" s="54" t="s">
        <v>41</v>
      </c>
      <c r="B19" s="55" t="s">
        <v>311</v>
      </c>
      <c r="C19" s="56" t="s">
        <v>106</v>
      </c>
      <c r="D19" s="56" t="s">
        <v>106</v>
      </c>
      <c r="E19" s="53" t="s">
        <v>38</v>
      </c>
      <c r="F19" s="20">
        <f t="shared" ref="F19:G24" si="1">F25</f>
        <v>0</v>
      </c>
      <c r="G19" s="20">
        <f t="shared" si="1"/>
        <v>0</v>
      </c>
      <c r="H19" s="56" t="s">
        <v>36</v>
      </c>
      <c r="I19" s="56" t="s">
        <v>36</v>
      </c>
      <c r="J19" s="56" t="s">
        <v>106</v>
      </c>
      <c r="K19" s="56" t="s">
        <v>106</v>
      </c>
      <c r="L19" s="56" t="s">
        <v>106</v>
      </c>
    </row>
    <row r="20" spans="1:12" s="4" customFormat="1" ht="68.25" customHeight="1">
      <c r="A20" s="57"/>
      <c r="B20" s="58"/>
      <c r="C20" s="59"/>
      <c r="D20" s="59"/>
      <c r="E20" s="53" t="s">
        <v>39</v>
      </c>
      <c r="F20" s="20">
        <f t="shared" si="1"/>
        <v>0</v>
      </c>
      <c r="G20" s="20">
        <f t="shared" si="1"/>
        <v>0</v>
      </c>
      <c r="H20" s="59"/>
      <c r="I20" s="59"/>
      <c r="J20" s="59"/>
      <c r="K20" s="59"/>
      <c r="L20" s="59"/>
    </row>
    <row r="21" spans="1:12" s="4" customFormat="1" ht="140.25" customHeight="1">
      <c r="A21" s="57"/>
      <c r="B21" s="58"/>
      <c r="C21" s="59"/>
      <c r="D21" s="59"/>
      <c r="E21" s="53" t="s">
        <v>40</v>
      </c>
      <c r="F21" s="20">
        <f t="shared" si="1"/>
        <v>0</v>
      </c>
      <c r="G21" s="20">
        <f t="shared" si="1"/>
        <v>0</v>
      </c>
      <c r="H21" s="59"/>
      <c r="I21" s="59"/>
      <c r="J21" s="59"/>
      <c r="K21" s="59"/>
      <c r="L21" s="59"/>
    </row>
    <row r="22" spans="1:12" s="4" customFormat="1" ht="16.5" customHeight="1">
      <c r="A22" s="57"/>
      <c r="B22" s="60" t="s">
        <v>47</v>
      </c>
      <c r="C22" s="21" t="s">
        <v>106</v>
      </c>
      <c r="D22" s="21" t="s">
        <v>106</v>
      </c>
      <c r="E22" s="53"/>
      <c r="F22" s="20">
        <f t="shared" si="1"/>
        <v>0</v>
      </c>
      <c r="G22" s="20">
        <f t="shared" si="1"/>
        <v>0</v>
      </c>
      <c r="H22" s="59"/>
      <c r="I22" s="59"/>
      <c r="J22" s="59"/>
      <c r="K22" s="59"/>
      <c r="L22" s="59"/>
    </row>
    <row r="23" spans="1:12" s="4" customFormat="1" ht="18" customHeight="1">
      <c r="A23" s="57"/>
      <c r="B23" s="60" t="s">
        <v>121</v>
      </c>
      <c r="C23" s="21" t="s">
        <v>106</v>
      </c>
      <c r="D23" s="21" t="s">
        <v>106</v>
      </c>
      <c r="E23" s="53"/>
      <c r="F23" s="20">
        <f t="shared" si="1"/>
        <v>0</v>
      </c>
      <c r="G23" s="20">
        <f t="shared" si="1"/>
        <v>0</v>
      </c>
      <c r="H23" s="59"/>
      <c r="I23" s="59"/>
      <c r="J23" s="59"/>
      <c r="K23" s="59"/>
      <c r="L23" s="59"/>
    </row>
    <row r="24" spans="1:12" s="4" customFormat="1" ht="18.75" customHeight="1">
      <c r="A24" s="61"/>
      <c r="B24" s="60" t="s">
        <v>48</v>
      </c>
      <c r="C24" s="21" t="s">
        <v>106</v>
      </c>
      <c r="D24" s="21" t="s">
        <v>106</v>
      </c>
      <c r="E24" s="53"/>
      <c r="F24" s="20">
        <f t="shared" si="1"/>
        <v>0</v>
      </c>
      <c r="G24" s="20">
        <f t="shared" si="1"/>
        <v>0</v>
      </c>
      <c r="H24" s="62"/>
      <c r="I24" s="62"/>
      <c r="J24" s="62"/>
      <c r="K24" s="62"/>
      <c r="L24" s="62"/>
    </row>
    <row r="25" spans="1:12" s="4" customFormat="1" ht="33.75" customHeight="1">
      <c r="A25" s="54" t="s">
        <v>42</v>
      </c>
      <c r="B25" s="58" t="s">
        <v>312</v>
      </c>
      <c r="C25" s="56" t="s">
        <v>106</v>
      </c>
      <c r="D25" s="56" t="s">
        <v>106</v>
      </c>
      <c r="E25" s="53" t="s">
        <v>38</v>
      </c>
      <c r="F25" s="19">
        <f>SUM(F26:F27)</f>
        <v>0</v>
      </c>
      <c r="G25" s="19">
        <f>SUM(G26:G27)</f>
        <v>0</v>
      </c>
      <c r="H25" s="63" t="s">
        <v>313</v>
      </c>
      <c r="I25" s="56" t="s">
        <v>84</v>
      </c>
      <c r="J25" s="56" t="s">
        <v>157</v>
      </c>
      <c r="K25" s="56">
        <v>100</v>
      </c>
      <c r="L25" s="56">
        <v>100</v>
      </c>
    </row>
    <row r="26" spans="1:12" s="4" customFormat="1" ht="66.75" customHeight="1">
      <c r="A26" s="57"/>
      <c r="B26" s="58"/>
      <c r="C26" s="59"/>
      <c r="D26" s="59"/>
      <c r="E26" s="53" t="s">
        <v>39</v>
      </c>
      <c r="F26" s="20">
        <f>SUM(F28:F30)</f>
        <v>0</v>
      </c>
      <c r="G26" s="20">
        <f>SUM(G28:G30)</f>
        <v>0</v>
      </c>
      <c r="H26" s="64"/>
      <c r="I26" s="59"/>
      <c r="J26" s="59"/>
      <c r="K26" s="59"/>
      <c r="L26" s="59"/>
    </row>
    <row r="27" spans="1:12" s="4" customFormat="1" ht="163.5" customHeight="1">
      <c r="A27" s="57"/>
      <c r="B27" s="58"/>
      <c r="C27" s="62"/>
      <c r="D27" s="62"/>
      <c r="E27" s="53" t="s">
        <v>40</v>
      </c>
      <c r="F27" s="20">
        <v>0</v>
      </c>
      <c r="G27" s="20">
        <v>0</v>
      </c>
      <c r="H27" s="64"/>
      <c r="I27" s="59"/>
      <c r="J27" s="59"/>
      <c r="K27" s="59"/>
      <c r="L27" s="59"/>
    </row>
    <row r="28" spans="1:12" s="4" customFormat="1" ht="18.75" customHeight="1">
      <c r="A28" s="57"/>
      <c r="B28" s="60" t="s">
        <v>47</v>
      </c>
      <c r="C28" s="21" t="s">
        <v>106</v>
      </c>
      <c r="D28" s="21" t="s">
        <v>106</v>
      </c>
      <c r="E28" s="53"/>
      <c r="F28" s="20">
        <v>0</v>
      </c>
      <c r="G28" s="20">
        <v>0</v>
      </c>
      <c r="H28" s="64"/>
      <c r="I28" s="59"/>
      <c r="J28" s="59"/>
      <c r="K28" s="59"/>
      <c r="L28" s="59"/>
    </row>
    <row r="29" spans="1:12" s="4" customFormat="1" ht="17.25" customHeight="1">
      <c r="A29" s="57"/>
      <c r="B29" s="60" t="s">
        <v>121</v>
      </c>
      <c r="C29" s="21" t="s">
        <v>106</v>
      </c>
      <c r="D29" s="21" t="s">
        <v>106</v>
      </c>
      <c r="E29" s="53"/>
      <c r="F29" s="20">
        <v>0</v>
      </c>
      <c r="G29" s="20">
        <v>0</v>
      </c>
      <c r="H29" s="64"/>
      <c r="I29" s="59"/>
      <c r="J29" s="59"/>
      <c r="K29" s="59"/>
      <c r="L29" s="59"/>
    </row>
    <row r="30" spans="1:12" s="4" customFormat="1" ht="18.75" customHeight="1">
      <c r="A30" s="61"/>
      <c r="B30" s="60" t="s">
        <v>48</v>
      </c>
      <c r="C30" s="21" t="s">
        <v>106</v>
      </c>
      <c r="D30" s="21" t="s">
        <v>106</v>
      </c>
      <c r="E30" s="53"/>
      <c r="F30" s="20">
        <v>0</v>
      </c>
      <c r="G30" s="20">
        <v>0</v>
      </c>
      <c r="H30" s="65"/>
      <c r="I30" s="62"/>
      <c r="J30" s="62"/>
      <c r="K30" s="62"/>
      <c r="L30" s="62"/>
    </row>
    <row r="31" spans="1:12" s="4" customFormat="1" ht="36.75" customHeight="1">
      <c r="A31" s="66" t="s">
        <v>45</v>
      </c>
      <c r="B31" s="42" t="s">
        <v>314</v>
      </c>
      <c r="C31" s="43"/>
      <c r="D31" s="44"/>
      <c r="E31" s="53" t="s">
        <v>38</v>
      </c>
      <c r="F31" s="20">
        <f t="shared" ref="F31:G33" si="2">F34</f>
        <v>1142848.6299999999</v>
      </c>
      <c r="G31" s="20">
        <f t="shared" si="2"/>
        <v>1142848.6299999999</v>
      </c>
      <c r="H31" s="22" t="s">
        <v>36</v>
      </c>
      <c r="I31" s="22" t="s">
        <v>36</v>
      </c>
      <c r="J31" s="22" t="s">
        <v>106</v>
      </c>
      <c r="K31" s="22" t="s">
        <v>106</v>
      </c>
      <c r="L31" s="22" t="s">
        <v>106</v>
      </c>
    </row>
    <row r="32" spans="1:12" s="4" customFormat="1" ht="70.5" customHeight="1">
      <c r="A32" s="66"/>
      <c r="B32" s="45"/>
      <c r="C32" s="46"/>
      <c r="D32" s="47"/>
      <c r="E32" s="53" t="s">
        <v>39</v>
      </c>
      <c r="F32" s="20">
        <f t="shared" si="2"/>
        <v>1142848.6299999999</v>
      </c>
      <c r="G32" s="20">
        <f t="shared" si="2"/>
        <v>1142848.6299999999</v>
      </c>
      <c r="H32" s="22"/>
      <c r="I32" s="22"/>
      <c r="J32" s="22"/>
      <c r="K32" s="22"/>
      <c r="L32" s="22"/>
    </row>
    <row r="33" spans="1:12" s="4" customFormat="1" ht="48" customHeight="1">
      <c r="A33" s="66"/>
      <c r="B33" s="48"/>
      <c r="C33" s="49"/>
      <c r="D33" s="50"/>
      <c r="E33" s="53" t="s">
        <v>40</v>
      </c>
      <c r="F33" s="20">
        <f t="shared" si="2"/>
        <v>0</v>
      </c>
      <c r="G33" s="20">
        <f t="shared" si="2"/>
        <v>0</v>
      </c>
      <c r="H33" s="22"/>
      <c r="I33" s="22"/>
      <c r="J33" s="22"/>
      <c r="K33" s="22"/>
      <c r="L33" s="22"/>
    </row>
    <row r="34" spans="1:12" s="4" customFormat="1" ht="32.25" customHeight="1">
      <c r="A34" s="54" t="s">
        <v>46</v>
      </c>
      <c r="B34" s="55" t="s">
        <v>113</v>
      </c>
      <c r="C34" s="56" t="s">
        <v>106</v>
      </c>
      <c r="D34" s="56" t="s">
        <v>437</v>
      </c>
      <c r="E34" s="53" t="s">
        <v>38</v>
      </c>
      <c r="F34" s="20">
        <f t="shared" ref="F34:G37" si="3">F40+F46+F52+F58+F64</f>
        <v>1142848.6299999999</v>
      </c>
      <c r="G34" s="20">
        <f t="shared" si="3"/>
        <v>1142848.6299999999</v>
      </c>
      <c r="H34" s="56" t="s">
        <v>36</v>
      </c>
      <c r="I34" s="56" t="s">
        <v>36</v>
      </c>
      <c r="J34" s="56" t="s">
        <v>106</v>
      </c>
      <c r="K34" s="56" t="s">
        <v>106</v>
      </c>
      <c r="L34" s="56" t="s">
        <v>106</v>
      </c>
    </row>
    <row r="35" spans="1:12" s="4" customFormat="1" ht="70.5" customHeight="1">
      <c r="A35" s="57"/>
      <c r="B35" s="58"/>
      <c r="C35" s="59"/>
      <c r="D35" s="59"/>
      <c r="E35" s="53" t="s">
        <v>39</v>
      </c>
      <c r="F35" s="20">
        <f t="shared" si="3"/>
        <v>1142848.6299999999</v>
      </c>
      <c r="G35" s="20">
        <f t="shared" si="3"/>
        <v>1142848.6299999999</v>
      </c>
      <c r="H35" s="59"/>
      <c r="I35" s="59"/>
      <c r="J35" s="59"/>
      <c r="K35" s="59"/>
      <c r="L35" s="59"/>
    </row>
    <row r="36" spans="1:12" s="4" customFormat="1" ht="51" customHeight="1">
      <c r="A36" s="57"/>
      <c r="B36" s="58"/>
      <c r="C36" s="59"/>
      <c r="D36" s="59"/>
      <c r="E36" s="53" t="s">
        <v>40</v>
      </c>
      <c r="F36" s="20">
        <f t="shared" si="3"/>
        <v>0</v>
      </c>
      <c r="G36" s="20">
        <f t="shared" si="3"/>
        <v>0</v>
      </c>
      <c r="H36" s="59"/>
      <c r="I36" s="59"/>
      <c r="J36" s="59"/>
      <c r="K36" s="59"/>
      <c r="L36" s="59"/>
    </row>
    <row r="37" spans="1:12" s="4" customFormat="1">
      <c r="A37" s="57"/>
      <c r="B37" s="53" t="s">
        <v>47</v>
      </c>
      <c r="C37" s="21" t="s">
        <v>106</v>
      </c>
      <c r="D37" s="21" t="s">
        <v>437</v>
      </c>
      <c r="E37" s="53"/>
      <c r="F37" s="20">
        <f t="shared" si="3"/>
        <v>1142848.6299999999</v>
      </c>
      <c r="G37" s="20">
        <f t="shared" si="3"/>
        <v>1142848.6299999999</v>
      </c>
      <c r="H37" s="59"/>
      <c r="I37" s="59"/>
      <c r="J37" s="59"/>
      <c r="K37" s="59"/>
      <c r="L37" s="59"/>
    </row>
    <row r="38" spans="1:12" s="4" customFormat="1">
      <c r="A38" s="57"/>
      <c r="B38" s="53" t="s">
        <v>121</v>
      </c>
      <c r="C38" s="21" t="s">
        <v>106</v>
      </c>
      <c r="D38" s="21" t="s">
        <v>106</v>
      </c>
      <c r="E38" s="53"/>
      <c r="F38" s="20">
        <f>F44+F50+F56+F62</f>
        <v>0</v>
      </c>
      <c r="G38" s="20">
        <f>G44+G50+G56+G62</f>
        <v>0</v>
      </c>
      <c r="H38" s="59"/>
      <c r="I38" s="59"/>
      <c r="J38" s="59"/>
      <c r="K38" s="59"/>
      <c r="L38" s="59"/>
    </row>
    <row r="39" spans="1:12" s="4" customFormat="1" ht="18" customHeight="1">
      <c r="A39" s="61"/>
      <c r="B39" s="53" t="s">
        <v>48</v>
      </c>
      <c r="C39" s="21" t="s">
        <v>106</v>
      </c>
      <c r="D39" s="21" t="s">
        <v>106</v>
      </c>
      <c r="E39" s="53"/>
      <c r="F39" s="20">
        <f>F45+F51+F57+F63</f>
        <v>0</v>
      </c>
      <c r="G39" s="20">
        <f>G45+G51+G57+G63</f>
        <v>0</v>
      </c>
      <c r="H39" s="62"/>
      <c r="I39" s="62"/>
      <c r="J39" s="62"/>
      <c r="K39" s="62"/>
      <c r="L39" s="62"/>
    </row>
    <row r="40" spans="1:12" s="4" customFormat="1" ht="36.75" customHeight="1">
      <c r="A40" s="54" t="s">
        <v>49</v>
      </c>
      <c r="B40" s="58" t="s">
        <v>315</v>
      </c>
      <c r="C40" s="56" t="s">
        <v>106</v>
      </c>
      <c r="D40" s="56" t="s">
        <v>106</v>
      </c>
      <c r="E40" s="53" t="s">
        <v>38</v>
      </c>
      <c r="F40" s="20">
        <f t="shared" ref="F40:G40" si="4">SUM(F41:F42)</f>
        <v>0</v>
      </c>
      <c r="G40" s="20">
        <f t="shared" si="4"/>
        <v>0</v>
      </c>
      <c r="H40" s="67" t="s">
        <v>110</v>
      </c>
      <c r="I40" s="56" t="s">
        <v>316</v>
      </c>
      <c r="J40" s="68" t="s">
        <v>157</v>
      </c>
      <c r="K40" s="68">
        <v>46.56</v>
      </c>
      <c r="L40" s="68">
        <v>46.56</v>
      </c>
    </row>
    <row r="41" spans="1:12" s="4" customFormat="1" ht="66" customHeight="1">
      <c r="A41" s="57"/>
      <c r="B41" s="58"/>
      <c r="C41" s="59"/>
      <c r="D41" s="59"/>
      <c r="E41" s="53" t="s">
        <v>39</v>
      </c>
      <c r="F41" s="20">
        <f t="shared" ref="F41:G41" si="5">SUM(F43:F45)</f>
        <v>0</v>
      </c>
      <c r="G41" s="20">
        <f t="shared" si="5"/>
        <v>0</v>
      </c>
      <c r="H41" s="69"/>
      <c r="I41" s="59"/>
      <c r="J41" s="70"/>
      <c r="K41" s="70"/>
      <c r="L41" s="70"/>
    </row>
    <row r="42" spans="1:12" s="4" customFormat="1" ht="49.5" customHeight="1">
      <c r="A42" s="57"/>
      <c r="B42" s="58"/>
      <c r="C42" s="59"/>
      <c r="D42" s="59"/>
      <c r="E42" s="53" t="s">
        <v>40</v>
      </c>
      <c r="F42" s="20">
        <v>0</v>
      </c>
      <c r="G42" s="20">
        <v>0</v>
      </c>
      <c r="H42" s="69"/>
      <c r="I42" s="59"/>
      <c r="J42" s="70"/>
      <c r="K42" s="70"/>
      <c r="L42" s="70"/>
    </row>
    <row r="43" spans="1:12" s="4" customFormat="1">
      <c r="A43" s="57"/>
      <c r="B43" s="60" t="s">
        <v>47</v>
      </c>
      <c r="C43" s="21" t="s">
        <v>106</v>
      </c>
      <c r="D43" s="21" t="s">
        <v>106</v>
      </c>
      <c r="E43" s="53"/>
      <c r="F43" s="20">
        <v>0</v>
      </c>
      <c r="G43" s="20">
        <v>0</v>
      </c>
      <c r="H43" s="69"/>
      <c r="I43" s="59"/>
      <c r="J43" s="70"/>
      <c r="K43" s="70"/>
      <c r="L43" s="70"/>
    </row>
    <row r="44" spans="1:12" s="4" customFormat="1">
      <c r="A44" s="57"/>
      <c r="B44" s="60" t="s">
        <v>121</v>
      </c>
      <c r="C44" s="21" t="s">
        <v>106</v>
      </c>
      <c r="D44" s="21" t="s">
        <v>106</v>
      </c>
      <c r="E44" s="53"/>
      <c r="F44" s="20">
        <v>0</v>
      </c>
      <c r="G44" s="20">
        <v>0</v>
      </c>
      <c r="H44" s="69"/>
      <c r="I44" s="59"/>
      <c r="J44" s="70"/>
      <c r="K44" s="70"/>
      <c r="L44" s="70"/>
    </row>
    <row r="45" spans="1:12" s="4" customFormat="1" ht="18.75" customHeight="1">
      <c r="A45" s="61"/>
      <c r="B45" s="60" t="s">
        <v>48</v>
      </c>
      <c r="C45" s="21" t="s">
        <v>106</v>
      </c>
      <c r="D45" s="21" t="s">
        <v>106</v>
      </c>
      <c r="E45" s="53"/>
      <c r="F45" s="20">
        <v>0</v>
      </c>
      <c r="G45" s="20">
        <v>0</v>
      </c>
      <c r="H45" s="71"/>
      <c r="I45" s="62"/>
      <c r="J45" s="72"/>
      <c r="K45" s="72"/>
      <c r="L45" s="72"/>
    </row>
    <row r="46" spans="1:12" s="4" customFormat="1" ht="31.5" customHeight="1">
      <c r="A46" s="54" t="s">
        <v>54</v>
      </c>
      <c r="B46" s="58" t="s">
        <v>317</v>
      </c>
      <c r="C46" s="56">
        <v>504</v>
      </c>
      <c r="D46" s="56" t="s">
        <v>438</v>
      </c>
      <c r="E46" s="53" t="s">
        <v>38</v>
      </c>
      <c r="F46" s="20">
        <f t="shared" ref="F46:G46" si="6">SUM(F47:F48)</f>
        <v>979993</v>
      </c>
      <c r="G46" s="20">
        <f t="shared" si="6"/>
        <v>979993</v>
      </c>
      <c r="H46" s="23" t="s">
        <v>107</v>
      </c>
      <c r="I46" s="22" t="s">
        <v>108</v>
      </c>
      <c r="J46" s="73" t="s">
        <v>157</v>
      </c>
      <c r="K46" s="74">
        <v>0.39</v>
      </c>
      <c r="L46" s="74">
        <v>0.39</v>
      </c>
    </row>
    <row r="47" spans="1:12" s="4" customFormat="1" ht="65.25" customHeight="1">
      <c r="A47" s="57"/>
      <c r="B47" s="58"/>
      <c r="C47" s="59"/>
      <c r="D47" s="59"/>
      <c r="E47" s="53" t="s">
        <v>39</v>
      </c>
      <c r="F47" s="20">
        <f t="shared" ref="F47:G47" si="7">SUM(F49:F51)</f>
        <v>979993</v>
      </c>
      <c r="G47" s="20">
        <f t="shared" si="7"/>
        <v>979993</v>
      </c>
      <c r="H47" s="23"/>
      <c r="I47" s="22"/>
      <c r="J47" s="73"/>
      <c r="K47" s="74"/>
      <c r="L47" s="74"/>
    </row>
    <row r="48" spans="1:12" s="4" customFormat="1" ht="47.25">
      <c r="A48" s="57"/>
      <c r="B48" s="58"/>
      <c r="C48" s="59"/>
      <c r="D48" s="59"/>
      <c r="E48" s="53" t="s">
        <v>40</v>
      </c>
      <c r="F48" s="20">
        <v>0</v>
      </c>
      <c r="G48" s="20">
        <v>0</v>
      </c>
      <c r="H48" s="23"/>
      <c r="I48" s="22"/>
      <c r="J48" s="73"/>
      <c r="K48" s="74"/>
      <c r="L48" s="74"/>
    </row>
    <row r="49" spans="1:12" s="4" customFormat="1">
      <c r="A49" s="57"/>
      <c r="B49" s="60" t="s">
        <v>47</v>
      </c>
      <c r="C49" s="21">
        <v>504</v>
      </c>
      <c r="D49" s="21" t="s">
        <v>438</v>
      </c>
      <c r="E49" s="53"/>
      <c r="F49" s="20">
        <v>979993</v>
      </c>
      <c r="G49" s="20">
        <v>979993</v>
      </c>
      <c r="H49" s="23"/>
      <c r="I49" s="22"/>
      <c r="J49" s="73"/>
      <c r="K49" s="74"/>
      <c r="L49" s="74"/>
    </row>
    <row r="50" spans="1:12" s="4" customFormat="1">
      <c r="A50" s="57"/>
      <c r="B50" s="60" t="s">
        <v>121</v>
      </c>
      <c r="C50" s="21" t="s">
        <v>106</v>
      </c>
      <c r="D50" s="21" t="s">
        <v>106</v>
      </c>
      <c r="E50" s="53"/>
      <c r="F50" s="20">
        <v>0</v>
      </c>
      <c r="G50" s="20">
        <v>0</v>
      </c>
      <c r="H50" s="23"/>
      <c r="I50" s="22"/>
      <c r="J50" s="73"/>
      <c r="K50" s="74"/>
      <c r="L50" s="74"/>
    </row>
    <row r="51" spans="1:12" s="4" customFormat="1" ht="18.75" customHeight="1">
      <c r="A51" s="61"/>
      <c r="B51" s="60" t="s">
        <v>48</v>
      </c>
      <c r="C51" s="21" t="s">
        <v>106</v>
      </c>
      <c r="D51" s="21" t="s">
        <v>106</v>
      </c>
      <c r="E51" s="53"/>
      <c r="F51" s="20">
        <v>0</v>
      </c>
      <c r="G51" s="20">
        <v>0</v>
      </c>
      <c r="H51" s="23"/>
      <c r="I51" s="22"/>
      <c r="J51" s="73"/>
      <c r="K51" s="74"/>
      <c r="L51" s="74"/>
    </row>
    <row r="52" spans="1:12" s="4" customFormat="1" ht="30.75" customHeight="1">
      <c r="A52" s="54" t="s">
        <v>55</v>
      </c>
      <c r="B52" s="58" t="s">
        <v>318</v>
      </c>
      <c r="C52" s="56" t="s">
        <v>106</v>
      </c>
      <c r="D52" s="56" t="s">
        <v>106</v>
      </c>
      <c r="E52" s="53" t="s">
        <v>38</v>
      </c>
      <c r="F52" s="20">
        <f t="shared" ref="F52:G52" si="8">SUM(F53:F54)</f>
        <v>0</v>
      </c>
      <c r="G52" s="20">
        <f t="shared" si="8"/>
        <v>0</v>
      </c>
      <c r="H52" s="23"/>
      <c r="I52" s="22"/>
      <c r="J52" s="73"/>
      <c r="K52" s="74"/>
      <c r="L52" s="74"/>
    </row>
    <row r="53" spans="1:12" s="4" customFormat="1" ht="64.5" customHeight="1">
      <c r="A53" s="57"/>
      <c r="B53" s="58"/>
      <c r="C53" s="59"/>
      <c r="D53" s="59"/>
      <c r="E53" s="53" t="s">
        <v>39</v>
      </c>
      <c r="F53" s="20">
        <f t="shared" ref="F53:G53" si="9">SUM(F55:F57)</f>
        <v>0</v>
      </c>
      <c r="G53" s="20">
        <f t="shared" si="9"/>
        <v>0</v>
      </c>
      <c r="H53" s="23"/>
      <c r="I53" s="22"/>
      <c r="J53" s="73"/>
      <c r="K53" s="74"/>
      <c r="L53" s="74"/>
    </row>
    <row r="54" spans="1:12" s="4" customFormat="1" ht="47.25">
      <c r="A54" s="57"/>
      <c r="B54" s="58"/>
      <c r="C54" s="59"/>
      <c r="D54" s="59"/>
      <c r="E54" s="53" t="s">
        <v>40</v>
      </c>
      <c r="F54" s="20">
        <v>0</v>
      </c>
      <c r="G54" s="20">
        <v>0</v>
      </c>
      <c r="H54" s="23"/>
      <c r="I54" s="22"/>
      <c r="J54" s="73"/>
      <c r="K54" s="74"/>
      <c r="L54" s="74"/>
    </row>
    <row r="55" spans="1:12" s="4" customFormat="1">
      <c r="A55" s="57"/>
      <c r="B55" s="60" t="s">
        <v>47</v>
      </c>
      <c r="C55" s="21" t="s">
        <v>106</v>
      </c>
      <c r="D55" s="21" t="s">
        <v>106</v>
      </c>
      <c r="E55" s="53"/>
      <c r="F55" s="20">
        <v>0</v>
      </c>
      <c r="G55" s="20">
        <v>0</v>
      </c>
      <c r="H55" s="23"/>
      <c r="I55" s="22"/>
      <c r="J55" s="73"/>
      <c r="K55" s="74"/>
      <c r="L55" s="74"/>
    </row>
    <row r="56" spans="1:12" s="4" customFormat="1">
      <c r="A56" s="57"/>
      <c r="B56" s="60" t="s">
        <v>121</v>
      </c>
      <c r="C56" s="21" t="s">
        <v>106</v>
      </c>
      <c r="D56" s="21" t="s">
        <v>106</v>
      </c>
      <c r="E56" s="53"/>
      <c r="F56" s="20">
        <v>0</v>
      </c>
      <c r="G56" s="20">
        <v>0</v>
      </c>
      <c r="H56" s="23"/>
      <c r="I56" s="22"/>
      <c r="J56" s="73"/>
      <c r="K56" s="74"/>
      <c r="L56" s="74"/>
    </row>
    <row r="57" spans="1:12" s="4" customFormat="1">
      <c r="A57" s="61"/>
      <c r="B57" s="60" t="s">
        <v>48</v>
      </c>
      <c r="C57" s="21" t="s">
        <v>106</v>
      </c>
      <c r="D57" s="21" t="s">
        <v>106</v>
      </c>
      <c r="E57" s="53"/>
      <c r="F57" s="20">
        <v>0</v>
      </c>
      <c r="G57" s="20">
        <v>0</v>
      </c>
      <c r="H57" s="23"/>
      <c r="I57" s="22"/>
      <c r="J57" s="73"/>
      <c r="K57" s="74"/>
      <c r="L57" s="74"/>
    </row>
    <row r="58" spans="1:12" s="4" customFormat="1" ht="30.75" customHeight="1">
      <c r="A58" s="54" t="s">
        <v>56</v>
      </c>
      <c r="B58" s="58" t="s">
        <v>319</v>
      </c>
      <c r="C58" s="56" t="s">
        <v>106</v>
      </c>
      <c r="D58" s="56" t="s">
        <v>106</v>
      </c>
      <c r="E58" s="53" t="s">
        <v>38</v>
      </c>
      <c r="F58" s="20">
        <f t="shared" ref="F58:G58" si="10">SUM(F59:F60)</f>
        <v>0</v>
      </c>
      <c r="G58" s="20">
        <f t="shared" si="10"/>
        <v>0</v>
      </c>
      <c r="H58" s="23"/>
      <c r="I58" s="22"/>
      <c r="J58" s="73"/>
      <c r="K58" s="74"/>
      <c r="L58" s="74"/>
    </row>
    <row r="59" spans="1:12" s="4" customFormat="1" ht="63.75" customHeight="1">
      <c r="A59" s="57"/>
      <c r="B59" s="58"/>
      <c r="C59" s="59"/>
      <c r="D59" s="59"/>
      <c r="E59" s="53" t="s">
        <v>39</v>
      </c>
      <c r="F59" s="20">
        <f t="shared" ref="F59:G59" si="11">SUM(F61:F63)</f>
        <v>0</v>
      </c>
      <c r="G59" s="20">
        <f t="shared" si="11"/>
        <v>0</v>
      </c>
      <c r="H59" s="23"/>
      <c r="I59" s="22"/>
      <c r="J59" s="73"/>
      <c r="K59" s="74"/>
      <c r="L59" s="74"/>
    </row>
    <row r="60" spans="1:12" s="4" customFormat="1" ht="47.25">
      <c r="A60" s="57"/>
      <c r="B60" s="58"/>
      <c r="C60" s="59"/>
      <c r="D60" s="59"/>
      <c r="E60" s="53" t="s">
        <v>40</v>
      </c>
      <c r="F60" s="20">
        <v>0</v>
      </c>
      <c r="G60" s="20">
        <v>0</v>
      </c>
      <c r="H60" s="23"/>
      <c r="I60" s="22"/>
      <c r="J60" s="73"/>
      <c r="K60" s="74"/>
      <c r="L60" s="74"/>
    </row>
    <row r="61" spans="1:12" s="4" customFormat="1">
      <c r="A61" s="57"/>
      <c r="B61" s="60" t="s">
        <v>47</v>
      </c>
      <c r="C61" s="21" t="s">
        <v>106</v>
      </c>
      <c r="D61" s="21" t="s">
        <v>106</v>
      </c>
      <c r="E61" s="53"/>
      <c r="F61" s="20">
        <v>0</v>
      </c>
      <c r="G61" s="20">
        <v>0</v>
      </c>
      <c r="H61" s="23"/>
      <c r="I61" s="22"/>
      <c r="J61" s="73"/>
      <c r="K61" s="74"/>
      <c r="L61" s="74"/>
    </row>
    <row r="62" spans="1:12" s="4" customFormat="1">
      <c r="A62" s="57"/>
      <c r="B62" s="60" t="s">
        <v>121</v>
      </c>
      <c r="C62" s="21" t="s">
        <v>106</v>
      </c>
      <c r="D62" s="21" t="s">
        <v>106</v>
      </c>
      <c r="E62" s="53"/>
      <c r="F62" s="20">
        <v>0</v>
      </c>
      <c r="G62" s="20">
        <v>0</v>
      </c>
      <c r="H62" s="23"/>
      <c r="I62" s="22"/>
      <c r="J62" s="73"/>
      <c r="K62" s="74"/>
      <c r="L62" s="74"/>
    </row>
    <row r="63" spans="1:12" s="4" customFormat="1">
      <c r="A63" s="61"/>
      <c r="B63" s="60" t="s">
        <v>48</v>
      </c>
      <c r="C63" s="21" t="s">
        <v>106</v>
      </c>
      <c r="D63" s="21" t="s">
        <v>106</v>
      </c>
      <c r="E63" s="53"/>
      <c r="F63" s="20">
        <v>0</v>
      </c>
      <c r="G63" s="20">
        <v>0</v>
      </c>
      <c r="H63" s="23"/>
      <c r="I63" s="22"/>
      <c r="J63" s="73"/>
      <c r="K63" s="74"/>
      <c r="L63" s="74"/>
    </row>
    <row r="64" spans="1:12" s="4" customFormat="1" ht="30" customHeight="1">
      <c r="A64" s="54" t="s">
        <v>120</v>
      </c>
      <c r="B64" s="58" t="s">
        <v>320</v>
      </c>
      <c r="C64" s="56">
        <v>504</v>
      </c>
      <c r="D64" s="56" t="s">
        <v>439</v>
      </c>
      <c r="E64" s="53" t="s">
        <v>38</v>
      </c>
      <c r="F64" s="20">
        <f t="shared" ref="F64:G64" si="12">SUM(F65:F66)</f>
        <v>162855.63</v>
      </c>
      <c r="G64" s="20">
        <f t="shared" si="12"/>
        <v>162855.63</v>
      </c>
      <c r="H64" s="23"/>
      <c r="I64" s="22"/>
      <c r="J64" s="73"/>
      <c r="K64" s="74"/>
      <c r="L64" s="74"/>
    </row>
    <row r="65" spans="1:12" s="4" customFormat="1" ht="74.25" customHeight="1">
      <c r="A65" s="57"/>
      <c r="B65" s="58"/>
      <c r="C65" s="59"/>
      <c r="D65" s="59"/>
      <c r="E65" s="53" t="s">
        <v>39</v>
      </c>
      <c r="F65" s="20">
        <f t="shared" ref="F65:G65" si="13">F67</f>
        <v>162855.63</v>
      </c>
      <c r="G65" s="20">
        <f t="shared" si="13"/>
        <v>162855.63</v>
      </c>
      <c r="H65" s="23"/>
      <c r="I65" s="22"/>
      <c r="J65" s="73"/>
      <c r="K65" s="74"/>
      <c r="L65" s="74"/>
    </row>
    <row r="66" spans="1:12" s="4" customFormat="1" ht="51" customHeight="1">
      <c r="A66" s="57"/>
      <c r="B66" s="58"/>
      <c r="C66" s="59"/>
      <c r="D66" s="59"/>
      <c r="E66" s="53" t="s">
        <v>40</v>
      </c>
      <c r="F66" s="20">
        <v>0</v>
      </c>
      <c r="G66" s="20">
        <v>0</v>
      </c>
      <c r="H66" s="23"/>
      <c r="I66" s="22"/>
      <c r="J66" s="73"/>
      <c r="K66" s="74"/>
      <c r="L66" s="74"/>
    </row>
    <row r="67" spans="1:12" s="4" customFormat="1" ht="18" customHeight="1">
      <c r="A67" s="61"/>
      <c r="B67" s="60" t="s">
        <v>47</v>
      </c>
      <c r="C67" s="21">
        <v>504</v>
      </c>
      <c r="D67" s="21" t="s">
        <v>439</v>
      </c>
      <c r="E67" s="53"/>
      <c r="F67" s="20">
        <v>162855.63</v>
      </c>
      <c r="G67" s="20">
        <v>162855.63</v>
      </c>
      <c r="H67" s="23"/>
      <c r="I67" s="22"/>
      <c r="J67" s="73"/>
      <c r="K67" s="74"/>
      <c r="L67" s="74"/>
    </row>
    <row r="68" spans="1:12" s="4" customFormat="1" ht="31.5" customHeight="1">
      <c r="A68" s="66" t="s">
        <v>69</v>
      </c>
      <c r="B68" s="42" t="s">
        <v>114</v>
      </c>
      <c r="C68" s="43"/>
      <c r="D68" s="44"/>
      <c r="E68" s="53" t="s">
        <v>38</v>
      </c>
      <c r="F68" s="20">
        <f t="shared" ref="F68:G70" si="14">F71</f>
        <v>0</v>
      </c>
      <c r="G68" s="20">
        <f t="shared" si="14"/>
        <v>0</v>
      </c>
      <c r="H68" s="22" t="s">
        <v>36</v>
      </c>
      <c r="I68" s="22" t="s">
        <v>36</v>
      </c>
      <c r="J68" s="22" t="s">
        <v>106</v>
      </c>
      <c r="K68" s="22" t="s">
        <v>106</v>
      </c>
      <c r="L68" s="22" t="s">
        <v>106</v>
      </c>
    </row>
    <row r="69" spans="1:12" s="4" customFormat="1" ht="69.75" customHeight="1">
      <c r="A69" s="66"/>
      <c r="B69" s="45"/>
      <c r="C69" s="46"/>
      <c r="D69" s="47"/>
      <c r="E69" s="53" t="s">
        <v>39</v>
      </c>
      <c r="F69" s="20">
        <f t="shared" si="14"/>
        <v>0</v>
      </c>
      <c r="G69" s="20">
        <f t="shared" si="14"/>
        <v>0</v>
      </c>
      <c r="H69" s="22"/>
      <c r="I69" s="22"/>
      <c r="J69" s="22"/>
      <c r="K69" s="22"/>
      <c r="L69" s="22"/>
    </row>
    <row r="70" spans="1:12" s="4" customFormat="1" ht="47.25">
      <c r="A70" s="66"/>
      <c r="B70" s="48"/>
      <c r="C70" s="49"/>
      <c r="D70" s="50"/>
      <c r="E70" s="53" t="s">
        <v>40</v>
      </c>
      <c r="F70" s="20">
        <f t="shared" si="14"/>
        <v>0</v>
      </c>
      <c r="G70" s="20">
        <f t="shared" si="14"/>
        <v>0</v>
      </c>
      <c r="H70" s="22"/>
      <c r="I70" s="22"/>
      <c r="J70" s="22"/>
      <c r="K70" s="22"/>
      <c r="L70" s="22"/>
    </row>
    <row r="71" spans="1:12" s="4" customFormat="1" ht="31.5" customHeight="1">
      <c r="A71" s="75" t="s">
        <v>57</v>
      </c>
      <c r="B71" s="55" t="s">
        <v>131</v>
      </c>
      <c r="C71" s="22" t="s">
        <v>106</v>
      </c>
      <c r="D71" s="22" t="s">
        <v>106</v>
      </c>
      <c r="E71" s="53" t="s">
        <v>38</v>
      </c>
      <c r="F71" s="20">
        <f t="shared" ref="F71:G73" si="15">F74+F77+F80</f>
        <v>0</v>
      </c>
      <c r="G71" s="20">
        <f t="shared" si="15"/>
        <v>0</v>
      </c>
      <c r="H71" s="22" t="s">
        <v>36</v>
      </c>
      <c r="I71" s="22" t="s">
        <v>36</v>
      </c>
      <c r="J71" s="22" t="s">
        <v>106</v>
      </c>
      <c r="K71" s="22" t="s">
        <v>106</v>
      </c>
      <c r="L71" s="22" t="s">
        <v>106</v>
      </c>
    </row>
    <row r="72" spans="1:12" s="4" customFormat="1" ht="71.25" customHeight="1">
      <c r="A72" s="75"/>
      <c r="B72" s="58"/>
      <c r="C72" s="22"/>
      <c r="D72" s="22"/>
      <c r="E72" s="53" t="s">
        <v>39</v>
      </c>
      <c r="F72" s="20">
        <f t="shared" si="15"/>
        <v>0</v>
      </c>
      <c r="G72" s="20">
        <f t="shared" si="15"/>
        <v>0</v>
      </c>
      <c r="H72" s="22"/>
      <c r="I72" s="22"/>
      <c r="J72" s="22"/>
      <c r="K72" s="22"/>
      <c r="L72" s="22"/>
    </row>
    <row r="73" spans="1:12" s="4" customFormat="1" ht="50.25" customHeight="1">
      <c r="A73" s="75"/>
      <c r="B73" s="58"/>
      <c r="C73" s="22"/>
      <c r="D73" s="22"/>
      <c r="E73" s="53" t="s">
        <v>40</v>
      </c>
      <c r="F73" s="20">
        <f t="shared" si="15"/>
        <v>0</v>
      </c>
      <c r="G73" s="20">
        <f t="shared" si="15"/>
        <v>0</v>
      </c>
      <c r="H73" s="22"/>
      <c r="I73" s="22"/>
      <c r="J73" s="22"/>
      <c r="K73" s="22"/>
      <c r="L73" s="22"/>
    </row>
    <row r="74" spans="1:12" s="4" customFormat="1" ht="19.5" customHeight="1">
      <c r="A74" s="75" t="s">
        <v>58</v>
      </c>
      <c r="B74" s="58" t="s">
        <v>132</v>
      </c>
      <c r="C74" s="22" t="s">
        <v>106</v>
      </c>
      <c r="D74" s="22" t="s">
        <v>106</v>
      </c>
      <c r="E74" s="76" t="s">
        <v>38</v>
      </c>
      <c r="F74" s="20">
        <f t="shared" ref="F74:G74" si="16">SUM(F75:F76)</f>
        <v>0</v>
      </c>
      <c r="G74" s="20">
        <f t="shared" si="16"/>
        <v>0</v>
      </c>
      <c r="H74" s="67" t="s">
        <v>109</v>
      </c>
      <c r="I74" s="56" t="s">
        <v>5</v>
      </c>
      <c r="J74" s="22" t="s">
        <v>157</v>
      </c>
      <c r="K74" s="22">
        <v>0</v>
      </c>
      <c r="L74" s="22">
        <v>0</v>
      </c>
    </row>
    <row r="75" spans="1:12" s="4" customFormat="1" ht="66" customHeight="1">
      <c r="A75" s="75"/>
      <c r="B75" s="58"/>
      <c r="C75" s="22"/>
      <c r="D75" s="22"/>
      <c r="E75" s="53" t="s">
        <v>39</v>
      </c>
      <c r="F75" s="20">
        <v>0</v>
      </c>
      <c r="G75" s="20">
        <v>0</v>
      </c>
      <c r="H75" s="69"/>
      <c r="I75" s="59"/>
      <c r="J75" s="22"/>
      <c r="K75" s="22"/>
      <c r="L75" s="22"/>
    </row>
    <row r="76" spans="1:12" s="4" customFormat="1" ht="47.25">
      <c r="A76" s="75"/>
      <c r="B76" s="58"/>
      <c r="C76" s="22"/>
      <c r="D76" s="22"/>
      <c r="E76" s="53" t="s">
        <v>40</v>
      </c>
      <c r="F76" s="20">
        <v>0</v>
      </c>
      <c r="G76" s="20">
        <v>0</v>
      </c>
      <c r="H76" s="69"/>
      <c r="I76" s="59"/>
      <c r="J76" s="22"/>
      <c r="K76" s="22"/>
      <c r="L76" s="22"/>
    </row>
    <row r="77" spans="1:12" s="4" customFormat="1" ht="31.5" customHeight="1">
      <c r="A77" s="75" t="s">
        <v>59</v>
      </c>
      <c r="B77" s="58" t="s">
        <v>133</v>
      </c>
      <c r="C77" s="22" t="s">
        <v>106</v>
      </c>
      <c r="D77" s="22" t="s">
        <v>106</v>
      </c>
      <c r="E77" s="53" t="s">
        <v>38</v>
      </c>
      <c r="F77" s="20">
        <f t="shared" ref="F77:G77" si="17">SUM(F78:F79)</f>
        <v>0</v>
      </c>
      <c r="G77" s="20">
        <f t="shared" si="17"/>
        <v>0</v>
      </c>
      <c r="H77" s="69"/>
      <c r="I77" s="59"/>
      <c r="J77" s="77" t="s">
        <v>157</v>
      </c>
      <c r="K77" s="77">
        <v>0</v>
      </c>
      <c r="L77" s="77">
        <v>0</v>
      </c>
    </row>
    <row r="78" spans="1:12" s="4" customFormat="1" ht="66" customHeight="1">
      <c r="A78" s="75"/>
      <c r="B78" s="58"/>
      <c r="C78" s="22"/>
      <c r="D78" s="22"/>
      <c r="E78" s="53" t="s">
        <v>39</v>
      </c>
      <c r="F78" s="20">
        <v>0</v>
      </c>
      <c r="G78" s="20">
        <v>0</v>
      </c>
      <c r="H78" s="69"/>
      <c r="I78" s="59"/>
      <c r="J78" s="77"/>
      <c r="K78" s="77"/>
      <c r="L78" s="77"/>
    </row>
    <row r="79" spans="1:12" s="4" customFormat="1" ht="47.25">
      <c r="A79" s="75"/>
      <c r="B79" s="58"/>
      <c r="C79" s="22"/>
      <c r="D79" s="22"/>
      <c r="E79" s="53" t="s">
        <v>40</v>
      </c>
      <c r="F79" s="20">
        <v>0</v>
      </c>
      <c r="G79" s="20">
        <v>0</v>
      </c>
      <c r="H79" s="69"/>
      <c r="I79" s="59"/>
      <c r="J79" s="77"/>
      <c r="K79" s="77"/>
      <c r="L79" s="77"/>
    </row>
    <row r="80" spans="1:12" s="4" customFormat="1" ht="30.75" customHeight="1">
      <c r="A80" s="75" t="s">
        <v>60</v>
      </c>
      <c r="B80" s="58" t="s">
        <v>134</v>
      </c>
      <c r="C80" s="22" t="s">
        <v>106</v>
      </c>
      <c r="D80" s="22" t="s">
        <v>106</v>
      </c>
      <c r="E80" s="53" t="s">
        <v>38</v>
      </c>
      <c r="F80" s="20">
        <f t="shared" ref="F80:G80" si="18">SUM(F81:F82)</f>
        <v>0</v>
      </c>
      <c r="G80" s="20">
        <f t="shared" si="18"/>
        <v>0</v>
      </c>
      <c r="H80" s="69"/>
      <c r="I80" s="59"/>
      <c r="J80" s="77" t="s">
        <v>157</v>
      </c>
      <c r="K80" s="77">
        <v>0</v>
      </c>
      <c r="L80" s="77">
        <v>0</v>
      </c>
    </row>
    <row r="81" spans="1:12" s="4" customFormat="1" ht="64.5" customHeight="1">
      <c r="A81" s="75"/>
      <c r="B81" s="58"/>
      <c r="C81" s="22"/>
      <c r="D81" s="22"/>
      <c r="E81" s="53" t="s">
        <v>39</v>
      </c>
      <c r="F81" s="20">
        <v>0</v>
      </c>
      <c r="G81" s="20">
        <v>0</v>
      </c>
      <c r="H81" s="69"/>
      <c r="I81" s="59"/>
      <c r="J81" s="77"/>
      <c r="K81" s="77"/>
      <c r="L81" s="77"/>
    </row>
    <row r="82" spans="1:12" s="4" customFormat="1" ht="47.25">
      <c r="A82" s="75"/>
      <c r="B82" s="58"/>
      <c r="C82" s="22"/>
      <c r="D82" s="22"/>
      <c r="E82" s="53" t="s">
        <v>40</v>
      </c>
      <c r="F82" s="20">
        <v>0</v>
      </c>
      <c r="G82" s="20">
        <v>0</v>
      </c>
      <c r="H82" s="71"/>
      <c r="I82" s="62"/>
      <c r="J82" s="77"/>
      <c r="K82" s="77"/>
      <c r="L82" s="77"/>
    </row>
    <row r="83" spans="1:12" s="4" customFormat="1" ht="31.5" customHeight="1">
      <c r="A83" s="75" t="s">
        <v>71</v>
      </c>
      <c r="B83" s="78" t="s">
        <v>321</v>
      </c>
      <c r="C83" s="79"/>
      <c r="D83" s="80"/>
      <c r="E83" s="53" t="s">
        <v>38</v>
      </c>
      <c r="F83" s="20">
        <f t="shared" ref="F83:G85" si="19">F86</f>
        <v>0</v>
      </c>
      <c r="G83" s="20">
        <f t="shared" si="19"/>
        <v>0</v>
      </c>
      <c r="H83" s="22" t="s">
        <v>36</v>
      </c>
      <c r="I83" s="22" t="s">
        <v>36</v>
      </c>
      <c r="J83" s="22" t="s">
        <v>106</v>
      </c>
      <c r="K83" s="22" t="s">
        <v>106</v>
      </c>
      <c r="L83" s="22" t="s">
        <v>106</v>
      </c>
    </row>
    <row r="84" spans="1:12" s="4" customFormat="1" ht="66" customHeight="1">
      <c r="A84" s="75"/>
      <c r="B84" s="81"/>
      <c r="C84" s="82"/>
      <c r="D84" s="83"/>
      <c r="E84" s="53" t="s">
        <v>39</v>
      </c>
      <c r="F84" s="20">
        <f t="shared" si="19"/>
        <v>0</v>
      </c>
      <c r="G84" s="20">
        <f t="shared" si="19"/>
        <v>0</v>
      </c>
      <c r="H84" s="22"/>
      <c r="I84" s="22"/>
      <c r="J84" s="22"/>
      <c r="K84" s="22"/>
      <c r="L84" s="22"/>
    </row>
    <row r="85" spans="1:12" s="4" customFormat="1" ht="49.5" customHeight="1">
      <c r="A85" s="75"/>
      <c r="B85" s="84"/>
      <c r="C85" s="85"/>
      <c r="D85" s="86"/>
      <c r="E85" s="53" t="s">
        <v>40</v>
      </c>
      <c r="F85" s="20">
        <f t="shared" si="19"/>
        <v>0</v>
      </c>
      <c r="G85" s="20">
        <f t="shared" si="19"/>
        <v>0</v>
      </c>
      <c r="H85" s="22"/>
      <c r="I85" s="22"/>
      <c r="J85" s="22"/>
      <c r="K85" s="22"/>
      <c r="L85" s="22"/>
    </row>
    <row r="86" spans="1:12" s="4" customFormat="1" ht="34.5" customHeight="1">
      <c r="A86" s="75" t="s">
        <v>72</v>
      </c>
      <c r="B86" s="87" t="s">
        <v>322</v>
      </c>
      <c r="C86" s="22" t="s">
        <v>106</v>
      </c>
      <c r="D86" s="22" t="s">
        <v>106</v>
      </c>
      <c r="E86" s="53" t="s">
        <v>38</v>
      </c>
      <c r="F86" s="20">
        <f t="shared" ref="F86:G89" si="20">F90+F94</f>
        <v>0</v>
      </c>
      <c r="G86" s="20">
        <f t="shared" si="20"/>
        <v>0</v>
      </c>
      <c r="H86" s="22" t="s">
        <v>36</v>
      </c>
      <c r="I86" s="22" t="s">
        <v>36</v>
      </c>
      <c r="J86" s="22" t="s">
        <v>106</v>
      </c>
      <c r="K86" s="22" t="s">
        <v>106</v>
      </c>
      <c r="L86" s="22" t="s">
        <v>106</v>
      </c>
    </row>
    <row r="87" spans="1:12" s="4" customFormat="1" ht="66" customHeight="1">
      <c r="A87" s="75"/>
      <c r="B87" s="87"/>
      <c r="C87" s="22"/>
      <c r="D87" s="22"/>
      <c r="E87" s="53" t="s">
        <v>39</v>
      </c>
      <c r="F87" s="20">
        <f t="shared" si="20"/>
        <v>0</v>
      </c>
      <c r="G87" s="20">
        <f t="shared" si="20"/>
        <v>0</v>
      </c>
      <c r="H87" s="22"/>
      <c r="I87" s="22"/>
      <c r="J87" s="22"/>
      <c r="K87" s="22"/>
      <c r="L87" s="22"/>
    </row>
    <row r="88" spans="1:12" s="4" customFormat="1" ht="46.5" customHeight="1">
      <c r="A88" s="75"/>
      <c r="B88" s="87"/>
      <c r="C88" s="22"/>
      <c r="D88" s="22"/>
      <c r="E88" s="53" t="s">
        <v>40</v>
      </c>
      <c r="F88" s="20">
        <f t="shared" si="20"/>
        <v>0</v>
      </c>
      <c r="G88" s="20">
        <f t="shared" si="20"/>
        <v>0</v>
      </c>
      <c r="H88" s="22"/>
      <c r="I88" s="22"/>
      <c r="J88" s="22"/>
      <c r="K88" s="22"/>
      <c r="L88" s="22"/>
    </row>
    <row r="89" spans="1:12" s="4" customFormat="1" ht="22.5" customHeight="1">
      <c r="A89" s="75"/>
      <c r="B89" s="60" t="s">
        <v>48</v>
      </c>
      <c r="C89" s="18" t="s">
        <v>106</v>
      </c>
      <c r="D89" s="18" t="s">
        <v>106</v>
      </c>
      <c r="E89" s="53"/>
      <c r="F89" s="20">
        <f t="shared" si="20"/>
        <v>0</v>
      </c>
      <c r="G89" s="20">
        <f t="shared" si="20"/>
        <v>0</v>
      </c>
      <c r="H89" s="22"/>
      <c r="I89" s="22"/>
      <c r="J89" s="22"/>
      <c r="K89" s="22"/>
      <c r="L89" s="22"/>
    </row>
    <row r="90" spans="1:12" s="4" customFormat="1" ht="30.75" customHeight="1">
      <c r="A90" s="75" t="s">
        <v>73</v>
      </c>
      <c r="B90" s="87" t="s">
        <v>323</v>
      </c>
      <c r="C90" s="22" t="s">
        <v>106</v>
      </c>
      <c r="D90" s="22" t="s">
        <v>106</v>
      </c>
      <c r="E90" s="53" t="s">
        <v>38</v>
      </c>
      <c r="F90" s="20">
        <f t="shared" ref="F90:G90" si="21">SUM(F91:F92)</f>
        <v>0</v>
      </c>
      <c r="G90" s="20">
        <f t="shared" si="21"/>
        <v>0</v>
      </c>
      <c r="H90" s="88" t="s">
        <v>324</v>
      </c>
      <c r="I90" s="22" t="s">
        <v>104</v>
      </c>
      <c r="J90" s="22" t="s">
        <v>157</v>
      </c>
      <c r="K90" s="22">
        <v>1</v>
      </c>
      <c r="L90" s="22">
        <v>1</v>
      </c>
    </row>
    <row r="91" spans="1:12" s="4" customFormat="1" ht="66" customHeight="1">
      <c r="A91" s="75"/>
      <c r="B91" s="87"/>
      <c r="C91" s="22"/>
      <c r="D91" s="22"/>
      <c r="E91" s="53" t="s">
        <v>39</v>
      </c>
      <c r="F91" s="20">
        <v>0</v>
      </c>
      <c r="G91" s="20">
        <v>0</v>
      </c>
      <c r="H91" s="89"/>
      <c r="I91" s="22"/>
      <c r="J91" s="22"/>
      <c r="K91" s="22"/>
      <c r="L91" s="22"/>
    </row>
    <row r="92" spans="1:12" s="4" customFormat="1" ht="51.75" customHeight="1">
      <c r="A92" s="75"/>
      <c r="B92" s="87"/>
      <c r="C92" s="22"/>
      <c r="D92" s="22"/>
      <c r="E92" s="53" t="s">
        <v>40</v>
      </c>
      <c r="F92" s="20">
        <v>0</v>
      </c>
      <c r="G92" s="20">
        <v>0</v>
      </c>
      <c r="H92" s="89"/>
      <c r="I92" s="22"/>
      <c r="J92" s="22"/>
      <c r="K92" s="22"/>
      <c r="L92" s="22"/>
    </row>
    <row r="93" spans="1:12" s="4" customFormat="1" ht="17.25" customHeight="1">
      <c r="A93" s="75"/>
      <c r="B93" s="60" t="s">
        <v>48</v>
      </c>
      <c r="C93" s="18" t="s">
        <v>106</v>
      </c>
      <c r="D93" s="18" t="s">
        <v>106</v>
      </c>
      <c r="E93" s="53"/>
      <c r="F93" s="20">
        <f t="shared" ref="F93:G93" si="22">SUM(F91:F92)</f>
        <v>0</v>
      </c>
      <c r="G93" s="20">
        <f t="shared" si="22"/>
        <v>0</v>
      </c>
      <c r="H93" s="90"/>
      <c r="I93" s="22"/>
      <c r="J93" s="22"/>
      <c r="K93" s="22"/>
      <c r="L93" s="22"/>
    </row>
    <row r="94" spans="1:12" s="4" customFormat="1" ht="30.75" customHeight="1">
      <c r="A94" s="75" t="s">
        <v>74</v>
      </c>
      <c r="B94" s="58" t="s">
        <v>325</v>
      </c>
      <c r="C94" s="22" t="s">
        <v>106</v>
      </c>
      <c r="D94" s="22" t="s">
        <v>106</v>
      </c>
      <c r="E94" s="53" t="s">
        <v>38</v>
      </c>
      <c r="F94" s="20">
        <f t="shared" ref="F94:G94" si="23">SUM(F95:F96)</f>
        <v>0</v>
      </c>
      <c r="G94" s="20">
        <f t="shared" si="23"/>
        <v>0</v>
      </c>
      <c r="H94" s="63" t="s">
        <v>123</v>
      </c>
      <c r="I94" s="22" t="s">
        <v>84</v>
      </c>
      <c r="J94" s="22" t="s">
        <v>157</v>
      </c>
      <c r="K94" s="22">
        <v>0.3</v>
      </c>
      <c r="L94" s="22">
        <v>0.3</v>
      </c>
    </row>
    <row r="95" spans="1:12" s="4" customFormat="1" ht="69" customHeight="1">
      <c r="A95" s="75"/>
      <c r="B95" s="58"/>
      <c r="C95" s="22"/>
      <c r="D95" s="22"/>
      <c r="E95" s="53" t="s">
        <v>39</v>
      </c>
      <c r="F95" s="20">
        <v>0</v>
      </c>
      <c r="G95" s="20">
        <v>0</v>
      </c>
      <c r="H95" s="64"/>
      <c r="I95" s="22"/>
      <c r="J95" s="22"/>
      <c r="K95" s="22"/>
      <c r="L95" s="22"/>
    </row>
    <row r="96" spans="1:12" s="4" customFormat="1" ht="50.25" customHeight="1">
      <c r="A96" s="75"/>
      <c r="B96" s="58"/>
      <c r="C96" s="22"/>
      <c r="D96" s="22"/>
      <c r="E96" s="53" t="s">
        <v>40</v>
      </c>
      <c r="F96" s="20">
        <v>0</v>
      </c>
      <c r="G96" s="20">
        <v>0</v>
      </c>
      <c r="H96" s="64"/>
      <c r="I96" s="22"/>
      <c r="J96" s="22"/>
      <c r="K96" s="22"/>
      <c r="L96" s="22"/>
    </row>
    <row r="97" spans="1:12" s="4" customFormat="1" ht="17.25" customHeight="1">
      <c r="A97" s="75"/>
      <c r="B97" s="60" t="s">
        <v>48</v>
      </c>
      <c r="C97" s="21" t="s">
        <v>106</v>
      </c>
      <c r="D97" s="21" t="s">
        <v>106</v>
      </c>
      <c r="E97" s="53"/>
      <c r="F97" s="20">
        <f t="shared" ref="F97:G97" si="24">SUM(F95:F96)</f>
        <v>0</v>
      </c>
      <c r="G97" s="20">
        <f t="shared" si="24"/>
        <v>0</v>
      </c>
      <c r="H97" s="65"/>
      <c r="I97" s="22"/>
      <c r="J97" s="22"/>
      <c r="K97" s="22"/>
      <c r="L97" s="22"/>
    </row>
    <row r="98" spans="1:12" s="4" customFormat="1" ht="32.25" customHeight="1">
      <c r="A98" s="91" t="s">
        <v>94</v>
      </c>
      <c r="B98" s="91"/>
      <c r="C98" s="92" t="s">
        <v>106</v>
      </c>
      <c r="D98" s="92" t="s">
        <v>106</v>
      </c>
      <c r="E98" s="93" t="s">
        <v>38</v>
      </c>
      <c r="F98" s="94">
        <f t="shared" ref="F98:G100" si="25">F16+F31+F68+F83</f>
        <v>1142848.6299999999</v>
      </c>
      <c r="G98" s="94">
        <f t="shared" si="25"/>
        <v>1142848.6299999999</v>
      </c>
      <c r="H98" s="95" t="s">
        <v>36</v>
      </c>
      <c r="I98" s="96" t="s">
        <v>36</v>
      </c>
      <c r="J98" s="97" t="s">
        <v>106</v>
      </c>
      <c r="K98" s="97" t="s">
        <v>106</v>
      </c>
      <c r="L98" s="97" t="s">
        <v>106</v>
      </c>
    </row>
    <row r="99" spans="1:12" s="4" customFormat="1" ht="75.75" customHeight="1">
      <c r="A99" s="91"/>
      <c r="B99" s="91"/>
      <c r="C99" s="92"/>
      <c r="D99" s="92"/>
      <c r="E99" s="93" t="s">
        <v>39</v>
      </c>
      <c r="F99" s="94">
        <f t="shared" si="25"/>
        <v>1142848.6299999999</v>
      </c>
      <c r="G99" s="94">
        <f t="shared" si="25"/>
        <v>1142848.6299999999</v>
      </c>
      <c r="H99" s="98"/>
      <c r="I99" s="99"/>
      <c r="J99" s="100"/>
      <c r="K99" s="100"/>
      <c r="L99" s="100"/>
    </row>
    <row r="100" spans="1:12" s="4" customFormat="1" ht="47.25">
      <c r="A100" s="91"/>
      <c r="B100" s="91"/>
      <c r="C100" s="92"/>
      <c r="D100" s="92"/>
      <c r="E100" s="93" t="s">
        <v>40</v>
      </c>
      <c r="F100" s="94">
        <f t="shared" si="25"/>
        <v>0</v>
      </c>
      <c r="G100" s="94">
        <f t="shared" si="25"/>
        <v>0</v>
      </c>
      <c r="H100" s="98"/>
      <c r="I100" s="99"/>
      <c r="J100" s="100"/>
      <c r="K100" s="100"/>
      <c r="L100" s="100"/>
    </row>
    <row r="101" spans="1:12" s="4" customFormat="1">
      <c r="A101" s="101"/>
      <c r="B101" s="102" t="s">
        <v>47</v>
      </c>
      <c r="C101" s="103" t="s">
        <v>106</v>
      </c>
      <c r="D101" s="103" t="s">
        <v>106</v>
      </c>
      <c r="E101" s="93"/>
      <c r="F101" s="94">
        <f>F22+F37+F74</f>
        <v>1142848.6299999999</v>
      </c>
      <c r="G101" s="94">
        <f>G22+G37+G74</f>
        <v>1142848.6299999999</v>
      </c>
      <c r="H101" s="98"/>
      <c r="I101" s="99"/>
      <c r="J101" s="100"/>
      <c r="K101" s="100"/>
      <c r="L101" s="100"/>
    </row>
    <row r="102" spans="1:12" s="4" customFormat="1">
      <c r="A102" s="101"/>
      <c r="B102" s="102" t="s">
        <v>121</v>
      </c>
      <c r="C102" s="103" t="s">
        <v>106</v>
      </c>
      <c r="D102" s="103" t="s">
        <v>106</v>
      </c>
      <c r="E102" s="93"/>
      <c r="F102" s="94">
        <f>F23+F38+F77</f>
        <v>0</v>
      </c>
      <c r="G102" s="94">
        <f>G23+G38+G77</f>
        <v>0</v>
      </c>
      <c r="H102" s="98"/>
      <c r="I102" s="99"/>
      <c r="J102" s="100"/>
      <c r="K102" s="100"/>
      <c r="L102" s="100"/>
    </row>
    <row r="103" spans="1:12" s="4" customFormat="1">
      <c r="A103" s="101"/>
      <c r="B103" s="102" t="s">
        <v>48</v>
      </c>
      <c r="C103" s="103" t="s">
        <v>106</v>
      </c>
      <c r="D103" s="103" t="s">
        <v>106</v>
      </c>
      <c r="E103" s="93"/>
      <c r="F103" s="94">
        <f>F24+F39+F80+F89</f>
        <v>0</v>
      </c>
      <c r="G103" s="94">
        <f>G24+G39+G80+G89</f>
        <v>0</v>
      </c>
      <c r="H103" s="104"/>
      <c r="I103" s="105"/>
      <c r="J103" s="106"/>
      <c r="K103" s="106"/>
      <c r="L103" s="106"/>
    </row>
    <row r="104" spans="1:12" s="4" customFormat="1" ht="20.25" customHeight="1">
      <c r="A104" s="29" t="s">
        <v>135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1"/>
    </row>
    <row r="105" spans="1:12" s="4" customFormat="1" ht="20.25" customHeight="1">
      <c r="A105" s="29" t="s">
        <v>136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1"/>
    </row>
    <row r="106" spans="1:12" s="4" customFormat="1" ht="18.75" customHeight="1">
      <c r="A106" s="23" t="s">
        <v>37</v>
      </c>
      <c r="B106" s="42" t="s">
        <v>347</v>
      </c>
      <c r="C106" s="43"/>
      <c r="D106" s="44"/>
      <c r="E106" s="76" t="s">
        <v>38</v>
      </c>
      <c r="F106" s="20">
        <f t="shared" ref="F106:G108" si="26">F109</f>
        <v>0</v>
      </c>
      <c r="G106" s="20">
        <f t="shared" si="26"/>
        <v>0</v>
      </c>
      <c r="H106" s="22" t="s">
        <v>36</v>
      </c>
      <c r="I106" s="22" t="s">
        <v>36</v>
      </c>
      <c r="J106" s="22" t="s">
        <v>106</v>
      </c>
      <c r="K106" s="22" t="s">
        <v>106</v>
      </c>
      <c r="L106" s="22" t="s">
        <v>106</v>
      </c>
    </row>
    <row r="107" spans="1:12" s="4" customFormat="1" ht="66" customHeight="1">
      <c r="A107" s="23"/>
      <c r="B107" s="45"/>
      <c r="C107" s="46"/>
      <c r="D107" s="47"/>
      <c r="E107" s="53" t="s">
        <v>39</v>
      </c>
      <c r="F107" s="20">
        <f t="shared" si="26"/>
        <v>0</v>
      </c>
      <c r="G107" s="20">
        <f t="shared" si="26"/>
        <v>0</v>
      </c>
      <c r="H107" s="22"/>
      <c r="I107" s="22"/>
      <c r="J107" s="22"/>
      <c r="K107" s="22"/>
      <c r="L107" s="22"/>
    </row>
    <row r="108" spans="1:12" s="4" customFormat="1" ht="50.25" customHeight="1">
      <c r="A108" s="23"/>
      <c r="B108" s="45"/>
      <c r="C108" s="46"/>
      <c r="D108" s="47"/>
      <c r="E108" s="53" t="s">
        <v>40</v>
      </c>
      <c r="F108" s="20">
        <f t="shared" si="26"/>
        <v>0</v>
      </c>
      <c r="G108" s="20">
        <f t="shared" si="26"/>
        <v>0</v>
      </c>
      <c r="H108" s="22"/>
      <c r="I108" s="22"/>
      <c r="J108" s="22"/>
      <c r="K108" s="22"/>
      <c r="L108" s="22"/>
    </row>
    <row r="109" spans="1:12" s="4" customFormat="1" ht="33" customHeight="1">
      <c r="A109" s="23" t="s">
        <v>41</v>
      </c>
      <c r="B109" s="55" t="s">
        <v>348</v>
      </c>
      <c r="C109" s="22" t="s">
        <v>106</v>
      </c>
      <c r="D109" s="22" t="s">
        <v>106</v>
      </c>
      <c r="E109" s="53" t="s">
        <v>38</v>
      </c>
      <c r="F109" s="20">
        <f t="shared" ref="F109:G111" si="27">F112+F115+F118</f>
        <v>0</v>
      </c>
      <c r="G109" s="20">
        <f t="shared" si="27"/>
        <v>0</v>
      </c>
      <c r="H109" s="22" t="s">
        <v>36</v>
      </c>
      <c r="I109" s="22" t="s">
        <v>36</v>
      </c>
      <c r="J109" s="22" t="s">
        <v>106</v>
      </c>
      <c r="K109" s="22" t="s">
        <v>106</v>
      </c>
      <c r="L109" s="22" t="s">
        <v>106</v>
      </c>
    </row>
    <row r="110" spans="1:12" s="4" customFormat="1" ht="66.75" customHeight="1">
      <c r="A110" s="23"/>
      <c r="B110" s="55"/>
      <c r="C110" s="22"/>
      <c r="D110" s="22"/>
      <c r="E110" s="53" t="s">
        <v>39</v>
      </c>
      <c r="F110" s="20">
        <f t="shared" si="27"/>
        <v>0</v>
      </c>
      <c r="G110" s="20">
        <f t="shared" si="27"/>
        <v>0</v>
      </c>
      <c r="H110" s="22"/>
      <c r="I110" s="22"/>
      <c r="J110" s="22"/>
      <c r="K110" s="22"/>
      <c r="L110" s="22"/>
    </row>
    <row r="111" spans="1:12" s="4" customFormat="1" ht="48.75" customHeight="1">
      <c r="A111" s="23"/>
      <c r="B111" s="55"/>
      <c r="C111" s="22"/>
      <c r="D111" s="22"/>
      <c r="E111" s="53" t="s">
        <v>40</v>
      </c>
      <c r="F111" s="20">
        <f t="shared" si="27"/>
        <v>0</v>
      </c>
      <c r="G111" s="20">
        <f t="shared" si="27"/>
        <v>0</v>
      </c>
      <c r="H111" s="22"/>
      <c r="I111" s="22"/>
      <c r="J111" s="22"/>
      <c r="K111" s="22"/>
      <c r="L111" s="22"/>
    </row>
    <row r="112" spans="1:12" s="4" customFormat="1" ht="33" customHeight="1">
      <c r="A112" s="22" t="s">
        <v>43</v>
      </c>
      <c r="B112" s="58" t="s">
        <v>62</v>
      </c>
      <c r="C112" s="22" t="s">
        <v>106</v>
      </c>
      <c r="D112" s="22" t="s">
        <v>106</v>
      </c>
      <c r="E112" s="53" t="s">
        <v>38</v>
      </c>
      <c r="F112" s="20">
        <f t="shared" ref="F112:G112" si="28">SUM(F113:F114)</f>
        <v>0</v>
      </c>
      <c r="G112" s="20">
        <f t="shared" si="28"/>
        <v>0</v>
      </c>
      <c r="H112" s="58" t="s">
        <v>63</v>
      </c>
      <c r="I112" s="22" t="s">
        <v>61</v>
      </c>
      <c r="J112" s="77" t="s">
        <v>157</v>
      </c>
      <c r="K112" s="77">
        <v>1</v>
      </c>
      <c r="L112" s="77">
        <v>1</v>
      </c>
    </row>
    <row r="113" spans="1:12" s="4" customFormat="1" ht="69.75" customHeight="1">
      <c r="A113" s="22"/>
      <c r="B113" s="58"/>
      <c r="C113" s="22"/>
      <c r="D113" s="22"/>
      <c r="E113" s="53" t="s">
        <v>39</v>
      </c>
      <c r="F113" s="20">
        <v>0</v>
      </c>
      <c r="G113" s="20">
        <v>0</v>
      </c>
      <c r="H113" s="58"/>
      <c r="I113" s="22"/>
      <c r="J113" s="77"/>
      <c r="K113" s="77"/>
      <c r="L113" s="77"/>
    </row>
    <row r="114" spans="1:12" s="4" customFormat="1" ht="48.75" customHeight="1">
      <c r="A114" s="22"/>
      <c r="B114" s="58"/>
      <c r="C114" s="22"/>
      <c r="D114" s="22"/>
      <c r="E114" s="53" t="s">
        <v>40</v>
      </c>
      <c r="F114" s="20">
        <v>0</v>
      </c>
      <c r="G114" s="20">
        <v>0</v>
      </c>
      <c r="H114" s="58"/>
      <c r="I114" s="22"/>
      <c r="J114" s="77"/>
      <c r="K114" s="77"/>
      <c r="L114" s="77"/>
    </row>
    <row r="115" spans="1:12" s="4" customFormat="1" ht="32.25" customHeight="1">
      <c r="A115" s="22" t="s">
        <v>44</v>
      </c>
      <c r="B115" s="58" t="s">
        <v>64</v>
      </c>
      <c r="C115" s="22" t="s">
        <v>106</v>
      </c>
      <c r="D115" s="22" t="s">
        <v>106</v>
      </c>
      <c r="E115" s="53" t="s">
        <v>38</v>
      </c>
      <c r="F115" s="20">
        <f t="shared" ref="F115:G115" si="29">SUM(F116:F117)</f>
        <v>0</v>
      </c>
      <c r="G115" s="20">
        <f t="shared" si="29"/>
        <v>0</v>
      </c>
      <c r="H115" s="58" t="s">
        <v>65</v>
      </c>
      <c r="I115" s="22" t="s">
        <v>61</v>
      </c>
      <c r="J115" s="77" t="s">
        <v>157</v>
      </c>
      <c r="K115" s="77">
        <v>2</v>
      </c>
      <c r="L115" s="77">
        <v>2</v>
      </c>
    </row>
    <row r="116" spans="1:12" s="4" customFormat="1" ht="67.5" customHeight="1">
      <c r="A116" s="22"/>
      <c r="B116" s="58"/>
      <c r="C116" s="22"/>
      <c r="D116" s="22"/>
      <c r="E116" s="53" t="s">
        <v>39</v>
      </c>
      <c r="F116" s="20">
        <v>0</v>
      </c>
      <c r="G116" s="20">
        <v>0</v>
      </c>
      <c r="H116" s="58"/>
      <c r="I116" s="22"/>
      <c r="J116" s="22"/>
      <c r="K116" s="77"/>
      <c r="L116" s="77"/>
    </row>
    <row r="117" spans="1:12" s="4" customFormat="1" ht="48.75" customHeight="1">
      <c r="A117" s="22"/>
      <c r="B117" s="58"/>
      <c r="C117" s="22"/>
      <c r="D117" s="22"/>
      <c r="E117" s="53" t="s">
        <v>40</v>
      </c>
      <c r="F117" s="20">
        <v>0</v>
      </c>
      <c r="G117" s="20">
        <v>0</v>
      </c>
      <c r="H117" s="58"/>
      <c r="I117" s="22"/>
      <c r="J117" s="22"/>
      <c r="K117" s="77"/>
      <c r="L117" s="77"/>
    </row>
    <row r="118" spans="1:12" s="4" customFormat="1" ht="31.5" customHeight="1">
      <c r="A118" s="22" t="s">
        <v>89</v>
      </c>
      <c r="B118" s="58" t="s">
        <v>53</v>
      </c>
      <c r="C118" s="22" t="s">
        <v>106</v>
      </c>
      <c r="D118" s="22" t="s">
        <v>106</v>
      </c>
      <c r="E118" s="53" t="s">
        <v>38</v>
      </c>
      <c r="F118" s="20">
        <f t="shared" ref="F118:G118" si="30">SUM(F119:F120)</f>
        <v>0</v>
      </c>
      <c r="G118" s="20">
        <f t="shared" si="30"/>
        <v>0</v>
      </c>
      <c r="H118" s="58"/>
      <c r="I118" s="22"/>
      <c r="J118" s="22"/>
      <c r="K118" s="77"/>
      <c r="L118" s="77"/>
    </row>
    <row r="119" spans="1:12" s="4" customFormat="1" ht="68.25" customHeight="1">
      <c r="A119" s="22"/>
      <c r="B119" s="58"/>
      <c r="C119" s="22"/>
      <c r="D119" s="22"/>
      <c r="E119" s="53" t="s">
        <v>39</v>
      </c>
      <c r="F119" s="20">
        <v>0</v>
      </c>
      <c r="G119" s="20">
        <v>0</v>
      </c>
      <c r="H119" s="58"/>
      <c r="I119" s="22"/>
      <c r="J119" s="22"/>
      <c r="K119" s="77"/>
      <c r="L119" s="77"/>
    </row>
    <row r="120" spans="1:12" s="4" customFormat="1" ht="50.25" customHeight="1">
      <c r="A120" s="22"/>
      <c r="B120" s="58"/>
      <c r="C120" s="22"/>
      <c r="D120" s="22"/>
      <c r="E120" s="53" t="s">
        <v>40</v>
      </c>
      <c r="F120" s="20">
        <v>0</v>
      </c>
      <c r="G120" s="20">
        <v>0</v>
      </c>
      <c r="H120" s="58"/>
      <c r="I120" s="22"/>
      <c r="J120" s="22"/>
      <c r="K120" s="77"/>
      <c r="L120" s="77"/>
    </row>
    <row r="121" spans="1:12" s="4" customFormat="1" ht="28.5" customHeight="1">
      <c r="A121" s="22" t="s">
        <v>45</v>
      </c>
      <c r="B121" s="42" t="s">
        <v>349</v>
      </c>
      <c r="C121" s="43"/>
      <c r="D121" s="44"/>
      <c r="E121" s="53" t="s">
        <v>38</v>
      </c>
      <c r="F121" s="20">
        <f t="shared" ref="F121:G128" si="31">F125</f>
        <v>0</v>
      </c>
      <c r="G121" s="20">
        <f t="shared" si="31"/>
        <v>0</v>
      </c>
      <c r="H121" s="23" t="s">
        <v>106</v>
      </c>
      <c r="I121" s="22" t="s">
        <v>106</v>
      </c>
      <c r="J121" s="22" t="s">
        <v>106</v>
      </c>
      <c r="K121" s="77" t="s">
        <v>106</v>
      </c>
      <c r="L121" s="77" t="s">
        <v>106</v>
      </c>
    </row>
    <row r="122" spans="1:12" s="4" customFormat="1" ht="66.75" customHeight="1">
      <c r="A122" s="22"/>
      <c r="B122" s="45"/>
      <c r="C122" s="46"/>
      <c r="D122" s="47"/>
      <c r="E122" s="53" t="s">
        <v>39</v>
      </c>
      <c r="F122" s="20">
        <f t="shared" si="31"/>
        <v>0</v>
      </c>
      <c r="G122" s="20">
        <f t="shared" si="31"/>
        <v>0</v>
      </c>
      <c r="H122" s="23"/>
      <c r="I122" s="22"/>
      <c r="J122" s="22"/>
      <c r="K122" s="77"/>
      <c r="L122" s="77"/>
    </row>
    <row r="123" spans="1:12" s="4" customFormat="1" ht="51" customHeight="1">
      <c r="A123" s="22"/>
      <c r="B123" s="45"/>
      <c r="C123" s="46"/>
      <c r="D123" s="47"/>
      <c r="E123" s="53" t="s">
        <v>40</v>
      </c>
      <c r="F123" s="20">
        <f t="shared" si="31"/>
        <v>0</v>
      </c>
      <c r="G123" s="20">
        <f t="shared" si="31"/>
        <v>0</v>
      </c>
      <c r="H123" s="23"/>
      <c r="I123" s="22"/>
      <c r="J123" s="22"/>
      <c r="K123" s="77"/>
      <c r="L123" s="77"/>
    </row>
    <row r="124" spans="1:12" s="4" customFormat="1" ht="50.25" customHeight="1">
      <c r="A124" s="22"/>
      <c r="B124" s="48"/>
      <c r="C124" s="49"/>
      <c r="D124" s="50"/>
      <c r="E124" s="53" t="s">
        <v>6</v>
      </c>
      <c r="F124" s="20">
        <f t="shared" si="31"/>
        <v>0</v>
      </c>
      <c r="G124" s="20">
        <f t="shared" si="31"/>
        <v>0</v>
      </c>
      <c r="H124" s="23"/>
      <c r="I124" s="22"/>
      <c r="J124" s="22"/>
      <c r="K124" s="77"/>
      <c r="L124" s="77"/>
    </row>
    <row r="125" spans="1:12" s="4" customFormat="1" ht="36" customHeight="1">
      <c r="A125" s="22" t="s">
        <v>46</v>
      </c>
      <c r="B125" s="55" t="s">
        <v>350</v>
      </c>
      <c r="C125" s="22" t="s">
        <v>106</v>
      </c>
      <c r="D125" s="22" t="s">
        <v>106</v>
      </c>
      <c r="E125" s="53" t="s">
        <v>38</v>
      </c>
      <c r="F125" s="20">
        <f t="shared" si="31"/>
        <v>0</v>
      </c>
      <c r="G125" s="20">
        <f t="shared" si="31"/>
        <v>0</v>
      </c>
      <c r="H125" s="23" t="s">
        <v>106</v>
      </c>
      <c r="I125" s="22" t="s">
        <v>106</v>
      </c>
      <c r="J125" s="22" t="s">
        <v>106</v>
      </c>
      <c r="K125" s="77" t="s">
        <v>106</v>
      </c>
      <c r="L125" s="77" t="s">
        <v>106</v>
      </c>
    </row>
    <row r="126" spans="1:12" s="4" customFormat="1" ht="66.75" customHeight="1">
      <c r="A126" s="22"/>
      <c r="B126" s="58"/>
      <c r="C126" s="22"/>
      <c r="D126" s="22"/>
      <c r="E126" s="53" t="s">
        <v>39</v>
      </c>
      <c r="F126" s="20">
        <f t="shared" si="31"/>
        <v>0</v>
      </c>
      <c r="G126" s="20">
        <f t="shared" si="31"/>
        <v>0</v>
      </c>
      <c r="H126" s="23"/>
      <c r="I126" s="22"/>
      <c r="J126" s="22"/>
      <c r="K126" s="77"/>
      <c r="L126" s="77"/>
    </row>
    <row r="127" spans="1:12" s="4" customFormat="1" ht="50.25" customHeight="1">
      <c r="A127" s="22"/>
      <c r="B127" s="58"/>
      <c r="C127" s="22"/>
      <c r="D127" s="22"/>
      <c r="E127" s="53" t="s">
        <v>40</v>
      </c>
      <c r="F127" s="20">
        <f t="shared" si="31"/>
        <v>0</v>
      </c>
      <c r="G127" s="20">
        <f t="shared" si="31"/>
        <v>0</v>
      </c>
      <c r="H127" s="23"/>
      <c r="I127" s="22"/>
      <c r="J127" s="22"/>
      <c r="K127" s="77"/>
      <c r="L127" s="77"/>
    </row>
    <row r="128" spans="1:12" s="4" customFormat="1" ht="50.25" customHeight="1">
      <c r="A128" s="22"/>
      <c r="B128" s="58"/>
      <c r="C128" s="22"/>
      <c r="D128" s="22"/>
      <c r="E128" s="53" t="s">
        <v>6</v>
      </c>
      <c r="F128" s="20">
        <f t="shared" si="31"/>
        <v>0</v>
      </c>
      <c r="G128" s="20">
        <f t="shared" si="31"/>
        <v>0</v>
      </c>
      <c r="H128" s="23"/>
      <c r="I128" s="22"/>
      <c r="J128" s="22"/>
      <c r="K128" s="77"/>
      <c r="L128" s="77"/>
    </row>
    <row r="129" spans="1:12" s="4" customFormat="1" ht="31.5" customHeight="1">
      <c r="A129" s="22" t="s">
        <v>49</v>
      </c>
      <c r="B129" s="58" t="s">
        <v>353</v>
      </c>
      <c r="C129" s="22" t="s">
        <v>106</v>
      </c>
      <c r="D129" s="22" t="s">
        <v>106</v>
      </c>
      <c r="E129" s="53" t="s">
        <v>38</v>
      </c>
      <c r="F129" s="20">
        <f t="shared" ref="F129:G129" si="32">SUM(F130:F132)</f>
        <v>0</v>
      </c>
      <c r="G129" s="20">
        <f t="shared" si="32"/>
        <v>0</v>
      </c>
      <c r="H129" s="52" t="s">
        <v>351</v>
      </c>
      <c r="I129" s="22" t="s">
        <v>5</v>
      </c>
      <c r="J129" s="77" t="s">
        <v>157</v>
      </c>
      <c r="K129" s="77">
        <v>0</v>
      </c>
      <c r="L129" s="77">
        <v>0</v>
      </c>
    </row>
    <row r="130" spans="1:12" s="4" customFormat="1" ht="79.5" customHeight="1">
      <c r="A130" s="22"/>
      <c r="B130" s="58"/>
      <c r="C130" s="22"/>
      <c r="D130" s="22"/>
      <c r="E130" s="53" t="s">
        <v>39</v>
      </c>
      <c r="F130" s="20">
        <v>0</v>
      </c>
      <c r="G130" s="20">
        <v>0</v>
      </c>
      <c r="H130" s="52"/>
      <c r="I130" s="22"/>
      <c r="J130" s="22"/>
      <c r="K130" s="77"/>
      <c r="L130" s="77"/>
    </row>
    <row r="131" spans="1:12" s="4" customFormat="1" ht="67.5" customHeight="1">
      <c r="A131" s="22"/>
      <c r="B131" s="58"/>
      <c r="C131" s="22"/>
      <c r="D131" s="22"/>
      <c r="E131" s="53" t="s">
        <v>40</v>
      </c>
      <c r="F131" s="20">
        <v>0</v>
      </c>
      <c r="G131" s="20">
        <v>0</v>
      </c>
      <c r="H131" s="52" t="s">
        <v>352</v>
      </c>
      <c r="I131" s="22" t="s">
        <v>84</v>
      </c>
      <c r="J131" s="22" t="s">
        <v>157</v>
      </c>
      <c r="K131" s="77">
        <v>0</v>
      </c>
      <c r="L131" s="77">
        <v>0</v>
      </c>
    </row>
    <row r="132" spans="1:12" s="4" customFormat="1" ht="82.5" customHeight="1">
      <c r="A132" s="22"/>
      <c r="B132" s="58"/>
      <c r="C132" s="22"/>
      <c r="D132" s="22"/>
      <c r="E132" s="53" t="s">
        <v>6</v>
      </c>
      <c r="F132" s="20">
        <v>0</v>
      </c>
      <c r="G132" s="20">
        <v>0</v>
      </c>
      <c r="H132" s="52"/>
      <c r="I132" s="22"/>
      <c r="J132" s="22"/>
      <c r="K132" s="77"/>
      <c r="L132" s="77"/>
    </row>
    <row r="133" spans="1:12" s="4" customFormat="1" ht="30" customHeight="1">
      <c r="A133" s="91" t="s">
        <v>95</v>
      </c>
      <c r="B133" s="91"/>
      <c r="C133" s="92" t="s">
        <v>106</v>
      </c>
      <c r="D133" s="92" t="s">
        <v>106</v>
      </c>
      <c r="E133" s="93" t="s">
        <v>38</v>
      </c>
      <c r="F133" s="94">
        <f t="shared" ref="F133:G135" si="33">F106+F121</f>
        <v>0</v>
      </c>
      <c r="G133" s="94">
        <f t="shared" si="33"/>
        <v>0</v>
      </c>
      <c r="H133" s="92" t="s">
        <v>36</v>
      </c>
      <c r="I133" s="92" t="s">
        <v>36</v>
      </c>
      <c r="J133" s="92" t="s">
        <v>106</v>
      </c>
      <c r="K133" s="92" t="s">
        <v>106</v>
      </c>
      <c r="L133" s="92" t="s">
        <v>106</v>
      </c>
    </row>
    <row r="134" spans="1:12" s="4" customFormat="1" ht="76.5" customHeight="1">
      <c r="A134" s="91"/>
      <c r="B134" s="91"/>
      <c r="C134" s="92"/>
      <c r="D134" s="92"/>
      <c r="E134" s="93" t="s">
        <v>39</v>
      </c>
      <c r="F134" s="94">
        <f t="shared" si="33"/>
        <v>0</v>
      </c>
      <c r="G134" s="94">
        <f t="shared" si="33"/>
        <v>0</v>
      </c>
      <c r="H134" s="92"/>
      <c r="I134" s="92"/>
      <c r="J134" s="92"/>
      <c r="K134" s="92"/>
      <c r="L134" s="92"/>
    </row>
    <row r="135" spans="1:12" s="4" customFormat="1" ht="48.75" customHeight="1">
      <c r="A135" s="91"/>
      <c r="B135" s="91"/>
      <c r="C135" s="92"/>
      <c r="D135" s="92"/>
      <c r="E135" s="93" t="s">
        <v>40</v>
      </c>
      <c r="F135" s="94">
        <f t="shared" si="33"/>
        <v>0</v>
      </c>
      <c r="G135" s="94">
        <f t="shared" si="33"/>
        <v>0</v>
      </c>
      <c r="H135" s="92"/>
      <c r="I135" s="92"/>
      <c r="J135" s="92"/>
      <c r="K135" s="92"/>
      <c r="L135" s="92"/>
    </row>
    <row r="136" spans="1:12" s="4" customFormat="1" ht="47.25">
      <c r="A136" s="91"/>
      <c r="B136" s="91"/>
      <c r="C136" s="92"/>
      <c r="D136" s="92"/>
      <c r="E136" s="93" t="s">
        <v>6</v>
      </c>
      <c r="F136" s="94">
        <f>F124</f>
        <v>0</v>
      </c>
      <c r="G136" s="94">
        <f>G124</f>
        <v>0</v>
      </c>
      <c r="H136" s="92"/>
      <c r="I136" s="92"/>
      <c r="J136" s="92"/>
      <c r="K136" s="92"/>
      <c r="L136" s="92"/>
    </row>
    <row r="137" spans="1:12" s="4" customFormat="1" ht="21" customHeight="1">
      <c r="A137" s="29" t="s">
        <v>137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1"/>
    </row>
    <row r="138" spans="1:12" s="4" customFormat="1" ht="22.5" customHeight="1">
      <c r="A138" s="29" t="s">
        <v>144</v>
      </c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1"/>
    </row>
    <row r="139" spans="1:12" s="4" customFormat="1" ht="30" customHeight="1">
      <c r="A139" s="23" t="s">
        <v>37</v>
      </c>
      <c r="B139" s="42" t="s">
        <v>243</v>
      </c>
      <c r="C139" s="43"/>
      <c r="D139" s="44"/>
      <c r="E139" s="53" t="s">
        <v>38</v>
      </c>
      <c r="F139" s="19">
        <f t="shared" ref="F139:G144" si="34">F142</f>
        <v>0</v>
      </c>
      <c r="G139" s="19">
        <f t="shared" si="34"/>
        <v>0</v>
      </c>
      <c r="H139" s="23" t="s">
        <v>36</v>
      </c>
      <c r="I139" s="23" t="s">
        <v>36</v>
      </c>
      <c r="J139" s="23" t="s">
        <v>106</v>
      </c>
      <c r="K139" s="23" t="s">
        <v>106</v>
      </c>
      <c r="L139" s="23" t="s">
        <v>106</v>
      </c>
    </row>
    <row r="140" spans="1:12" s="4" customFormat="1" ht="66.75" customHeight="1">
      <c r="A140" s="23"/>
      <c r="B140" s="45"/>
      <c r="C140" s="46"/>
      <c r="D140" s="47"/>
      <c r="E140" s="53" t="s">
        <v>39</v>
      </c>
      <c r="F140" s="19">
        <f t="shared" si="34"/>
        <v>0</v>
      </c>
      <c r="G140" s="19">
        <f t="shared" si="34"/>
        <v>0</v>
      </c>
      <c r="H140" s="23"/>
      <c r="I140" s="23"/>
      <c r="J140" s="23"/>
      <c r="K140" s="23"/>
      <c r="L140" s="23"/>
    </row>
    <row r="141" spans="1:12" s="4" customFormat="1" ht="50.25" customHeight="1">
      <c r="A141" s="23"/>
      <c r="B141" s="48"/>
      <c r="C141" s="49"/>
      <c r="D141" s="50"/>
      <c r="E141" s="53" t="s">
        <v>40</v>
      </c>
      <c r="F141" s="19">
        <f t="shared" si="34"/>
        <v>0</v>
      </c>
      <c r="G141" s="19">
        <f t="shared" si="34"/>
        <v>0</v>
      </c>
      <c r="H141" s="23"/>
      <c r="I141" s="23"/>
      <c r="J141" s="23"/>
      <c r="K141" s="23"/>
      <c r="L141" s="23"/>
    </row>
    <row r="142" spans="1:12" s="4" customFormat="1" ht="30" customHeight="1">
      <c r="A142" s="23" t="s">
        <v>41</v>
      </c>
      <c r="B142" s="107" t="s">
        <v>244</v>
      </c>
      <c r="C142" s="23" t="s">
        <v>106</v>
      </c>
      <c r="D142" s="23" t="s">
        <v>106</v>
      </c>
      <c r="E142" s="53" t="s">
        <v>38</v>
      </c>
      <c r="F142" s="19">
        <f t="shared" si="34"/>
        <v>0</v>
      </c>
      <c r="G142" s="19">
        <f t="shared" si="34"/>
        <v>0</v>
      </c>
      <c r="H142" s="23" t="s">
        <v>36</v>
      </c>
      <c r="I142" s="23" t="s">
        <v>36</v>
      </c>
      <c r="J142" s="23" t="s">
        <v>106</v>
      </c>
      <c r="K142" s="23" t="s">
        <v>106</v>
      </c>
      <c r="L142" s="23" t="s">
        <v>106</v>
      </c>
    </row>
    <row r="143" spans="1:12" s="4" customFormat="1" ht="66.75" customHeight="1">
      <c r="A143" s="23"/>
      <c r="B143" s="108"/>
      <c r="C143" s="23"/>
      <c r="D143" s="23"/>
      <c r="E143" s="53" t="s">
        <v>39</v>
      </c>
      <c r="F143" s="19">
        <f t="shared" si="34"/>
        <v>0</v>
      </c>
      <c r="G143" s="19">
        <f t="shared" si="34"/>
        <v>0</v>
      </c>
      <c r="H143" s="23"/>
      <c r="I143" s="23"/>
      <c r="J143" s="23"/>
      <c r="K143" s="23"/>
      <c r="L143" s="23"/>
    </row>
    <row r="144" spans="1:12" s="4" customFormat="1" ht="50.25" customHeight="1">
      <c r="A144" s="23"/>
      <c r="B144" s="108"/>
      <c r="C144" s="23"/>
      <c r="D144" s="23"/>
      <c r="E144" s="53" t="s">
        <v>40</v>
      </c>
      <c r="F144" s="19">
        <f t="shared" si="34"/>
        <v>0</v>
      </c>
      <c r="G144" s="19">
        <f t="shared" si="34"/>
        <v>0</v>
      </c>
      <c r="H144" s="23"/>
      <c r="I144" s="23"/>
      <c r="J144" s="23"/>
      <c r="K144" s="23"/>
      <c r="L144" s="23"/>
    </row>
    <row r="145" spans="1:12" s="4" customFormat="1" ht="30.75" customHeight="1">
      <c r="A145" s="23" t="s">
        <v>42</v>
      </c>
      <c r="B145" s="108" t="s">
        <v>245</v>
      </c>
      <c r="C145" s="23" t="s">
        <v>106</v>
      </c>
      <c r="D145" s="23" t="s">
        <v>106</v>
      </c>
      <c r="E145" s="53" t="s">
        <v>38</v>
      </c>
      <c r="F145" s="19">
        <f t="shared" ref="F145:G145" si="35">SUM(F146:F147)</f>
        <v>0</v>
      </c>
      <c r="G145" s="19">
        <f t="shared" si="35"/>
        <v>0</v>
      </c>
      <c r="H145" s="23" t="s">
        <v>66</v>
      </c>
      <c r="I145" s="23" t="s">
        <v>67</v>
      </c>
      <c r="J145" s="23" t="s">
        <v>157</v>
      </c>
      <c r="K145" s="23">
        <v>0</v>
      </c>
      <c r="L145" s="23">
        <v>0</v>
      </c>
    </row>
    <row r="146" spans="1:12" s="4" customFormat="1" ht="66.75" customHeight="1">
      <c r="A146" s="23"/>
      <c r="B146" s="108"/>
      <c r="C146" s="23"/>
      <c r="D146" s="23"/>
      <c r="E146" s="53" t="s">
        <v>39</v>
      </c>
      <c r="F146" s="19">
        <v>0</v>
      </c>
      <c r="G146" s="19">
        <v>0</v>
      </c>
      <c r="H146" s="23"/>
      <c r="I146" s="23"/>
      <c r="J146" s="23"/>
      <c r="K146" s="23"/>
      <c r="L146" s="23"/>
    </row>
    <row r="147" spans="1:12" s="4" customFormat="1" ht="48.75" customHeight="1">
      <c r="A147" s="23"/>
      <c r="B147" s="108"/>
      <c r="C147" s="23"/>
      <c r="D147" s="23"/>
      <c r="E147" s="53" t="s">
        <v>40</v>
      </c>
      <c r="F147" s="19">
        <v>0</v>
      </c>
      <c r="G147" s="19">
        <v>0</v>
      </c>
      <c r="H147" s="23"/>
      <c r="I147" s="23"/>
      <c r="J147" s="23"/>
      <c r="K147" s="23"/>
      <c r="L147" s="23"/>
    </row>
    <row r="148" spans="1:12" s="4" customFormat="1" ht="30" customHeight="1">
      <c r="A148" s="23" t="s">
        <v>45</v>
      </c>
      <c r="B148" s="42" t="s">
        <v>246</v>
      </c>
      <c r="C148" s="43"/>
      <c r="D148" s="44"/>
      <c r="E148" s="53" t="s">
        <v>38</v>
      </c>
      <c r="F148" s="19">
        <f t="shared" ref="F148:G151" si="36">F152</f>
        <v>510980.4</v>
      </c>
      <c r="G148" s="19">
        <f t="shared" si="36"/>
        <v>510980.4</v>
      </c>
      <c r="H148" s="23" t="s">
        <v>36</v>
      </c>
      <c r="I148" s="23" t="s">
        <v>36</v>
      </c>
      <c r="J148" s="23" t="s">
        <v>106</v>
      </c>
      <c r="K148" s="23" t="s">
        <v>106</v>
      </c>
      <c r="L148" s="23" t="s">
        <v>106</v>
      </c>
    </row>
    <row r="149" spans="1:12" s="4" customFormat="1" ht="66" customHeight="1">
      <c r="A149" s="23"/>
      <c r="B149" s="45"/>
      <c r="C149" s="46"/>
      <c r="D149" s="47"/>
      <c r="E149" s="53" t="s">
        <v>39</v>
      </c>
      <c r="F149" s="19">
        <f t="shared" si="36"/>
        <v>15329.42</v>
      </c>
      <c r="G149" s="19">
        <f t="shared" si="36"/>
        <v>15329.42</v>
      </c>
      <c r="H149" s="23"/>
      <c r="I149" s="23"/>
      <c r="J149" s="23"/>
      <c r="K149" s="23"/>
      <c r="L149" s="23"/>
    </row>
    <row r="150" spans="1:12" s="4" customFormat="1" ht="51" customHeight="1">
      <c r="A150" s="23"/>
      <c r="B150" s="45"/>
      <c r="C150" s="46"/>
      <c r="D150" s="47"/>
      <c r="E150" s="53" t="s">
        <v>40</v>
      </c>
      <c r="F150" s="19">
        <f t="shared" si="36"/>
        <v>406121.65</v>
      </c>
      <c r="G150" s="19">
        <f t="shared" si="36"/>
        <v>406121.65</v>
      </c>
      <c r="H150" s="23"/>
      <c r="I150" s="23"/>
      <c r="J150" s="23"/>
      <c r="K150" s="23"/>
      <c r="L150" s="23"/>
    </row>
    <row r="151" spans="1:12" s="4" customFormat="1" ht="47.25">
      <c r="A151" s="23"/>
      <c r="B151" s="48"/>
      <c r="C151" s="49"/>
      <c r="D151" s="50"/>
      <c r="E151" s="53" t="s">
        <v>6</v>
      </c>
      <c r="F151" s="19">
        <f t="shared" si="36"/>
        <v>89529.33</v>
      </c>
      <c r="G151" s="19">
        <f t="shared" si="36"/>
        <v>89529.33</v>
      </c>
      <c r="H151" s="23"/>
      <c r="I151" s="23"/>
      <c r="J151" s="23"/>
      <c r="K151" s="23"/>
      <c r="L151" s="23"/>
    </row>
    <row r="152" spans="1:12" s="4" customFormat="1" ht="31.5" customHeight="1">
      <c r="A152" s="23" t="s">
        <v>46</v>
      </c>
      <c r="B152" s="55" t="s">
        <v>247</v>
      </c>
      <c r="C152" s="23" t="s">
        <v>106</v>
      </c>
      <c r="D152" s="23" t="s">
        <v>440</v>
      </c>
      <c r="E152" s="53" t="s">
        <v>38</v>
      </c>
      <c r="F152" s="19">
        <f t="shared" ref="F152:G154" si="37">F156+F160</f>
        <v>510980.4</v>
      </c>
      <c r="G152" s="19">
        <f t="shared" si="37"/>
        <v>510980.4</v>
      </c>
      <c r="H152" s="23" t="s">
        <v>36</v>
      </c>
      <c r="I152" s="23" t="s">
        <v>36</v>
      </c>
      <c r="J152" s="23" t="s">
        <v>106</v>
      </c>
      <c r="K152" s="23" t="s">
        <v>106</v>
      </c>
      <c r="L152" s="23" t="s">
        <v>106</v>
      </c>
    </row>
    <row r="153" spans="1:12" s="4" customFormat="1" ht="71.25" customHeight="1">
      <c r="A153" s="23"/>
      <c r="B153" s="55"/>
      <c r="C153" s="23"/>
      <c r="D153" s="23"/>
      <c r="E153" s="53" t="s">
        <v>39</v>
      </c>
      <c r="F153" s="19">
        <f t="shared" si="37"/>
        <v>15329.42</v>
      </c>
      <c r="G153" s="19">
        <f t="shared" si="37"/>
        <v>15329.42</v>
      </c>
      <c r="H153" s="23"/>
      <c r="I153" s="23"/>
      <c r="J153" s="23"/>
      <c r="K153" s="23"/>
      <c r="L153" s="23"/>
    </row>
    <row r="154" spans="1:12" s="4" customFormat="1" ht="55.5" customHeight="1">
      <c r="A154" s="23"/>
      <c r="B154" s="55"/>
      <c r="C154" s="23"/>
      <c r="D154" s="23"/>
      <c r="E154" s="53" t="s">
        <v>40</v>
      </c>
      <c r="F154" s="19">
        <f t="shared" si="37"/>
        <v>406121.65</v>
      </c>
      <c r="G154" s="19">
        <f t="shared" si="37"/>
        <v>406121.65</v>
      </c>
      <c r="H154" s="23"/>
      <c r="I154" s="23"/>
      <c r="J154" s="23"/>
      <c r="K154" s="23"/>
      <c r="L154" s="23"/>
    </row>
    <row r="155" spans="1:12" s="4" customFormat="1" ht="55.5" customHeight="1">
      <c r="A155" s="23"/>
      <c r="B155" s="55"/>
      <c r="C155" s="23"/>
      <c r="D155" s="23"/>
      <c r="E155" s="53" t="s">
        <v>6</v>
      </c>
      <c r="F155" s="19">
        <f>F159</f>
        <v>89529.33</v>
      </c>
      <c r="G155" s="19">
        <f>G159</f>
        <v>89529.33</v>
      </c>
      <c r="H155" s="23"/>
      <c r="I155" s="23"/>
      <c r="J155" s="23"/>
      <c r="K155" s="23"/>
      <c r="L155" s="23"/>
    </row>
    <row r="156" spans="1:12" s="4" customFormat="1" ht="28.5" customHeight="1">
      <c r="A156" s="23" t="s">
        <v>49</v>
      </c>
      <c r="B156" s="58" t="s">
        <v>248</v>
      </c>
      <c r="C156" s="23">
        <v>502</v>
      </c>
      <c r="D156" s="23" t="s">
        <v>441</v>
      </c>
      <c r="E156" s="53" t="s">
        <v>38</v>
      </c>
      <c r="F156" s="19">
        <f t="shared" ref="F156:G156" si="38">SUM(F157:F159)</f>
        <v>510980.4</v>
      </c>
      <c r="G156" s="19">
        <f t="shared" si="38"/>
        <v>510980.4</v>
      </c>
      <c r="H156" s="23" t="s">
        <v>249</v>
      </c>
      <c r="I156" s="23" t="s">
        <v>250</v>
      </c>
      <c r="J156" s="23" t="s">
        <v>157</v>
      </c>
      <c r="K156" s="23">
        <v>1</v>
      </c>
      <c r="L156" s="23">
        <v>1</v>
      </c>
    </row>
    <row r="157" spans="1:12" s="4" customFormat="1" ht="66.75" customHeight="1">
      <c r="A157" s="23"/>
      <c r="B157" s="58"/>
      <c r="C157" s="23"/>
      <c r="D157" s="23"/>
      <c r="E157" s="53" t="s">
        <v>39</v>
      </c>
      <c r="F157" s="19">
        <v>15329.42</v>
      </c>
      <c r="G157" s="19">
        <v>15329.42</v>
      </c>
      <c r="H157" s="23"/>
      <c r="I157" s="23"/>
      <c r="J157" s="23"/>
      <c r="K157" s="23"/>
      <c r="L157" s="23"/>
    </row>
    <row r="158" spans="1:12" s="4" customFormat="1" ht="53.25" customHeight="1">
      <c r="A158" s="23"/>
      <c r="B158" s="58"/>
      <c r="C158" s="23"/>
      <c r="D158" s="23"/>
      <c r="E158" s="53" t="s">
        <v>40</v>
      </c>
      <c r="F158" s="19">
        <v>406121.65</v>
      </c>
      <c r="G158" s="19">
        <v>406121.65</v>
      </c>
      <c r="H158" s="23"/>
      <c r="I158" s="23"/>
      <c r="J158" s="23"/>
      <c r="K158" s="23"/>
      <c r="L158" s="23"/>
    </row>
    <row r="159" spans="1:12" s="4" customFormat="1" ht="53.25" customHeight="1">
      <c r="A159" s="23"/>
      <c r="B159" s="58"/>
      <c r="C159" s="23"/>
      <c r="D159" s="23"/>
      <c r="E159" s="53" t="s">
        <v>6</v>
      </c>
      <c r="F159" s="19">
        <v>89529.33</v>
      </c>
      <c r="G159" s="19">
        <v>89529.33</v>
      </c>
      <c r="H159" s="23"/>
      <c r="I159" s="23"/>
      <c r="J159" s="23"/>
      <c r="K159" s="23"/>
      <c r="L159" s="23"/>
    </row>
    <row r="160" spans="1:12" s="4" customFormat="1" ht="28.5" customHeight="1">
      <c r="A160" s="23" t="s">
        <v>54</v>
      </c>
      <c r="B160" s="108" t="s">
        <v>117</v>
      </c>
      <c r="C160" s="23" t="s">
        <v>106</v>
      </c>
      <c r="D160" s="23" t="s">
        <v>106</v>
      </c>
      <c r="E160" s="53" t="s">
        <v>38</v>
      </c>
      <c r="F160" s="19">
        <f t="shared" ref="F160:G160" si="39">SUM(F161:F162)</f>
        <v>0</v>
      </c>
      <c r="G160" s="19">
        <f t="shared" si="39"/>
        <v>0</v>
      </c>
      <c r="H160" s="23" t="s">
        <v>68</v>
      </c>
      <c r="I160" s="23" t="s">
        <v>67</v>
      </c>
      <c r="J160" s="23" t="s">
        <v>157</v>
      </c>
      <c r="K160" s="23">
        <v>0</v>
      </c>
      <c r="L160" s="23">
        <v>0</v>
      </c>
    </row>
    <row r="161" spans="1:12" s="4" customFormat="1" ht="69.75" customHeight="1">
      <c r="A161" s="23"/>
      <c r="B161" s="108"/>
      <c r="C161" s="23"/>
      <c r="D161" s="23"/>
      <c r="E161" s="53" t="s">
        <v>39</v>
      </c>
      <c r="F161" s="19">
        <v>0</v>
      </c>
      <c r="G161" s="19">
        <v>0</v>
      </c>
      <c r="H161" s="23"/>
      <c r="I161" s="23"/>
      <c r="J161" s="23"/>
      <c r="K161" s="23"/>
      <c r="L161" s="23"/>
    </row>
    <row r="162" spans="1:12" s="4" customFormat="1" ht="50.25" customHeight="1">
      <c r="A162" s="23"/>
      <c r="B162" s="108"/>
      <c r="C162" s="23"/>
      <c r="D162" s="23"/>
      <c r="E162" s="53" t="s">
        <v>40</v>
      </c>
      <c r="F162" s="19">
        <v>0</v>
      </c>
      <c r="G162" s="19">
        <v>0</v>
      </c>
      <c r="H162" s="23"/>
      <c r="I162" s="23"/>
      <c r="J162" s="23"/>
      <c r="K162" s="23"/>
      <c r="L162" s="23"/>
    </row>
    <row r="163" spans="1:12" s="4" customFormat="1" ht="21" customHeight="1">
      <c r="A163" s="23" t="s">
        <v>69</v>
      </c>
      <c r="B163" s="42" t="s">
        <v>138</v>
      </c>
      <c r="C163" s="43"/>
      <c r="D163" s="44"/>
      <c r="E163" s="76" t="s">
        <v>38</v>
      </c>
      <c r="F163" s="19">
        <f t="shared" ref="F163:G165" si="40">F166</f>
        <v>56612425.479999997</v>
      </c>
      <c r="G163" s="19">
        <f t="shared" si="40"/>
        <v>55649768.239999995</v>
      </c>
      <c r="H163" s="23" t="s">
        <v>36</v>
      </c>
      <c r="I163" s="23" t="s">
        <v>36</v>
      </c>
      <c r="J163" s="23" t="s">
        <v>106</v>
      </c>
      <c r="K163" s="23" t="s">
        <v>106</v>
      </c>
      <c r="L163" s="23" t="s">
        <v>106</v>
      </c>
    </row>
    <row r="164" spans="1:12" s="4" customFormat="1" ht="67.5" customHeight="1">
      <c r="A164" s="23"/>
      <c r="B164" s="45"/>
      <c r="C164" s="46"/>
      <c r="D164" s="47"/>
      <c r="E164" s="53" t="s">
        <v>39</v>
      </c>
      <c r="F164" s="19">
        <f t="shared" si="40"/>
        <v>2338317.63</v>
      </c>
      <c r="G164" s="19">
        <f t="shared" si="40"/>
        <v>2332664.4899999998</v>
      </c>
      <c r="H164" s="23"/>
      <c r="I164" s="23"/>
      <c r="J164" s="23"/>
      <c r="K164" s="23"/>
      <c r="L164" s="23"/>
    </row>
    <row r="165" spans="1:12" s="4" customFormat="1" ht="52.5" customHeight="1">
      <c r="A165" s="23"/>
      <c r="B165" s="48"/>
      <c r="C165" s="49"/>
      <c r="D165" s="50"/>
      <c r="E165" s="53" t="s">
        <v>40</v>
      </c>
      <c r="F165" s="19">
        <f t="shared" si="40"/>
        <v>54274107.850000001</v>
      </c>
      <c r="G165" s="19">
        <f t="shared" si="40"/>
        <v>53317103.75</v>
      </c>
      <c r="H165" s="23"/>
      <c r="I165" s="23"/>
      <c r="J165" s="23"/>
      <c r="K165" s="23"/>
      <c r="L165" s="23"/>
    </row>
    <row r="166" spans="1:12" s="4" customFormat="1" ht="18.75" customHeight="1">
      <c r="A166" s="23" t="s">
        <v>57</v>
      </c>
      <c r="B166" s="107" t="s">
        <v>139</v>
      </c>
      <c r="C166" s="23" t="s">
        <v>106</v>
      </c>
      <c r="D166" s="23" t="s">
        <v>442</v>
      </c>
      <c r="E166" s="76" t="s">
        <v>38</v>
      </c>
      <c r="F166" s="19">
        <f t="shared" ref="F166:G168" si="41">F169+F172+F175+F178</f>
        <v>56612425.479999997</v>
      </c>
      <c r="G166" s="19">
        <f t="shared" si="41"/>
        <v>55649768.239999995</v>
      </c>
      <c r="H166" s="23" t="s">
        <v>36</v>
      </c>
      <c r="I166" s="23" t="s">
        <v>36</v>
      </c>
      <c r="J166" s="23" t="s">
        <v>106</v>
      </c>
      <c r="K166" s="23" t="s">
        <v>106</v>
      </c>
      <c r="L166" s="23" t="s">
        <v>106</v>
      </c>
    </row>
    <row r="167" spans="1:12" s="4" customFormat="1" ht="66" customHeight="1">
      <c r="A167" s="23"/>
      <c r="B167" s="108"/>
      <c r="C167" s="23"/>
      <c r="D167" s="23"/>
      <c r="E167" s="53" t="s">
        <v>39</v>
      </c>
      <c r="F167" s="19">
        <f t="shared" si="41"/>
        <v>2338317.63</v>
      </c>
      <c r="G167" s="19">
        <f t="shared" si="41"/>
        <v>2332664.4899999998</v>
      </c>
      <c r="H167" s="23"/>
      <c r="I167" s="23"/>
      <c r="J167" s="23"/>
      <c r="K167" s="23"/>
      <c r="L167" s="23"/>
    </row>
    <row r="168" spans="1:12" s="4" customFormat="1" ht="51" customHeight="1">
      <c r="A168" s="23"/>
      <c r="B168" s="108"/>
      <c r="C168" s="23"/>
      <c r="D168" s="23"/>
      <c r="E168" s="53" t="s">
        <v>40</v>
      </c>
      <c r="F168" s="19">
        <f t="shared" si="41"/>
        <v>54274107.850000001</v>
      </c>
      <c r="G168" s="19">
        <f t="shared" si="41"/>
        <v>53317103.75</v>
      </c>
      <c r="H168" s="23"/>
      <c r="I168" s="23"/>
      <c r="J168" s="23"/>
      <c r="K168" s="23"/>
      <c r="L168" s="23"/>
    </row>
    <row r="169" spans="1:12" s="4" customFormat="1" ht="30" customHeight="1">
      <c r="A169" s="23" t="s">
        <v>58</v>
      </c>
      <c r="B169" s="108" t="s">
        <v>335</v>
      </c>
      <c r="C169" s="23" t="s">
        <v>106</v>
      </c>
      <c r="D169" s="23" t="s">
        <v>106</v>
      </c>
      <c r="E169" s="53" t="s">
        <v>38</v>
      </c>
      <c r="F169" s="19">
        <f t="shared" ref="F169:G169" si="42">SUM(F170:F171)</f>
        <v>0</v>
      </c>
      <c r="G169" s="19">
        <f t="shared" si="42"/>
        <v>0</v>
      </c>
      <c r="H169" s="23" t="s">
        <v>251</v>
      </c>
      <c r="I169" s="23" t="s">
        <v>67</v>
      </c>
      <c r="J169" s="23" t="s">
        <v>157</v>
      </c>
      <c r="K169" s="23">
        <v>0</v>
      </c>
      <c r="L169" s="23">
        <v>0</v>
      </c>
    </row>
    <row r="170" spans="1:12" s="4" customFormat="1" ht="66.75" customHeight="1">
      <c r="A170" s="23"/>
      <c r="B170" s="108"/>
      <c r="C170" s="23"/>
      <c r="D170" s="23"/>
      <c r="E170" s="53" t="s">
        <v>39</v>
      </c>
      <c r="F170" s="19">
        <v>0</v>
      </c>
      <c r="G170" s="19">
        <v>0</v>
      </c>
      <c r="H170" s="23"/>
      <c r="I170" s="23"/>
      <c r="J170" s="23"/>
      <c r="K170" s="23"/>
      <c r="L170" s="23"/>
    </row>
    <row r="171" spans="1:12" s="4" customFormat="1" ht="51.75" customHeight="1">
      <c r="A171" s="23"/>
      <c r="B171" s="108"/>
      <c r="C171" s="23"/>
      <c r="D171" s="23"/>
      <c r="E171" s="53" t="s">
        <v>40</v>
      </c>
      <c r="F171" s="19">
        <v>0</v>
      </c>
      <c r="G171" s="19">
        <v>0</v>
      </c>
      <c r="H171" s="23"/>
      <c r="I171" s="23"/>
      <c r="J171" s="23"/>
      <c r="K171" s="23"/>
      <c r="L171" s="23"/>
    </row>
    <row r="172" spans="1:12" s="4" customFormat="1" ht="20.25" customHeight="1">
      <c r="A172" s="23" t="s">
        <v>59</v>
      </c>
      <c r="B172" s="108" t="s">
        <v>252</v>
      </c>
      <c r="C172" s="23" t="s">
        <v>106</v>
      </c>
      <c r="D172" s="23" t="s">
        <v>106</v>
      </c>
      <c r="E172" s="76" t="s">
        <v>38</v>
      </c>
      <c r="F172" s="19">
        <f t="shared" ref="F172:G172" si="43">SUM(F173:F174)</f>
        <v>0</v>
      </c>
      <c r="G172" s="19">
        <f t="shared" si="43"/>
        <v>0</v>
      </c>
      <c r="H172" s="23" t="s">
        <v>70</v>
      </c>
      <c r="I172" s="23" t="s">
        <v>93</v>
      </c>
      <c r="J172" s="109" t="s">
        <v>157</v>
      </c>
      <c r="K172" s="109">
        <v>0</v>
      </c>
      <c r="L172" s="109">
        <v>0</v>
      </c>
    </row>
    <row r="173" spans="1:12" s="4" customFormat="1" ht="69.75" customHeight="1">
      <c r="A173" s="23"/>
      <c r="B173" s="108"/>
      <c r="C173" s="23"/>
      <c r="D173" s="23"/>
      <c r="E173" s="53" t="s">
        <v>39</v>
      </c>
      <c r="F173" s="19">
        <v>0</v>
      </c>
      <c r="G173" s="19">
        <v>0</v>
      </c>
      <c r="H173" s="23"/>
      <c r="I173" s="23"/>
      <c r="J173" s="109"/>
      <c r="K173" s="109"/>
      <c r="L173" s="109"/>
    </row>
    <row r="174" spans="1:12" s="4" customFormat="1" ht="53.25" customHeight="1">
      <c r="A174" s="23"/>
      <c r="B174" s="108"/>
      <c r="C174" s="23"/>
      <c r="D174" s="23"/>
      <c r="E174" s="53" t="s">
        <v>40</v>
      </c>
      <c r="F174" s="19">
        <v>0</v>
      </c>
      <c r="G174" s="19">
        <v>0</v>
      </c>
      <c r="H174" s="23"/>
      <c r="I174" s="23"/>
      <c r="J174" s="109"/>
      <c r="K174" s="109"/>
      <c r="L174" s="109"/>
    </row>
    <row r="175" spans="1:12" s="4" customFormat="1" ht="22.5" customHeight="1">
      <c r="A175" s="23" t="s">
        <v>60</v>
      </c>
      <c r="B175" s="63" t="s">
        <v>329</v>
      </c>
      <c r="C175" s="67">
        <v>502</v>
      </c>
      <c r="D175" s="67" t="s">
        <v>443</v>
      </c>
      <c r="E175" s="76" t="s">
        <v>38</v>
      </c>
      <c r="F175" s="19">
        <f t="shared" ref="F175:G175" si="44">SUM(F176:F177)</f>
        <v>111118.51</v>
      </c>
      <c r="G175" s="19">
        <f t="shared" si="44"/>
        <v>111118.51</v>
      </c>
      <c r="H175" s="67" t="s">
        <v>326</v>
      </c>
      <c r="I175" s="67" t="s">
        <v>5</v>
      </c>
      <c r="J175" s="110" t="s">
        <v>157</v>
      </c>
      <c r="K175" s="110">
        <v>0</v>
      </c>
      <c r="L175" s="110">
        <v>0</v>
      </c>
    </row>
    <row r="176" spans="1:12" s="4" customFormat="1" ht="66" customHeight="1">
      <c r="A176" s="23"/>
      <c r="B176" s="64"/>
      <c r="C176" s="69"/>
      <c r="D176" s="69"/>
      <c r="E176" s="53" t="s">
        <v>39</v>
      </c>
      <c r="F176" s="19">
        <v>111118.51</v>
      </c>
      <c r="G176" s="19">
        <v>111118.51</v>
      </c>
      <c r="H176" s="69"/>
      <c r="I176" s="69"/>
      <c r="J176" s="111"/>
      <c r="K176" s="111"/>
      <c r="L176" s="111"/>
    </row>
    <row r="177" spans="1:12" s="4" customFormat="1" ht="53.25" customHeight="1">
      <c r="A177" s="23"/>
      <c r="B177" s="65"/>
      <c r="C177" s="71"/>
      <c r="D177" s="71"/>
      <c r="E177" s="53" t="s">
        <v>40</v>
      </c>
      <c r="F177" s="19">
        <v>0</v>
      </c>
      <c r="G177" s="19">
        <v>0</v>
      </c>
      <c r="H177" s="71"/>
      <c r="I177" s="71"/>
      <c r="J177" s="112"/>
      <c r="K177" s="112"/>
      <c r="L177" s="112"/>
    </row>
    <row r="178" spans="1:12" s="4" customFormat="1" ht="52.5" customHeight="1">
      <c r="A178" s="23" t="s">
        <v>371</v>
      </c>
      <c r="B178" s="58" t="s">
        <v>372</v>
      </c>
      <c r="C178" s="67">
        <v>502</v>
      </c>
      <c r="D178" s="67" t="s">
        <v>444</v>
      </c>
      <c r="E178" s="76" t="s">
        <v>38</v>
      </c>
      <c r="F178" s="19">
        <f t="shared" ref="F178:G178" si="45">SUM(F179:F180)</f>
        <v>56501306.969999999</v>
      </c>
      <c r="G178" s="19">
        <f t="shared" si="45"/>
        <v>55538649.729999997</v>
      </c>
      <c r="H178" s="23" t="s">
        <v>373</v>
      </c>
      <c r="I178" s="67" t="s">
        <v>61</v>
      </c>
      <c r="J178" s="110" t="s">
        <v>157</v>
      </c>
      <c r="K178" s="110">
        <v>0</v>
      </c>
      <c r="L178" s="110">
        <v>0</v>
      </c>
    </row>
    <row r="179" spans="1:12" s="4" customFormat="1" ht="102" customHeight="1">
      <c r="A179" s="23"/>
      <c r="B179" s="58"/>
      <c r="C179" s="69"/>
      <c r="D179" s="69"/>
      <c r="E179" s="53" t="s">
        <v>39</v>
      </c>
      <c r="F179" s="19">
        <v>2227199.12</v>
      </c>
      <c r="G179" s="19">
        <v>2221545.98</v>
      </c>
      <c r="H179" s="23"/>
      <c r="I179" s="69"/>
      <c r="J179" s="111"/>
      <c r="K179" s="111"/>
      <c r="L179" s="111"/>
    </row>
    <row r="180" spans="1:12" s="4" customFormat="1" ht="103.5" customHeight="1">
      <c r="A180" s="23"/>
      <c r="B180" s="58"/>
      <c r="C180" s="71"/>
      <c r="D180" s="71"/>
      <c r="E180" s="53" t="s">
        <v>40</v>
      </c>
      <c r="F180" s="19">
        <v>54274107.850000001</v>
      </c>
      <c r="G180" s="19">
        <v>53317103.75</v>
      </c>
      <c r="H180" s="23"/>
      <c r="I180" s="71"/>
      <c r="J180" s="112"/>
      <c r="K180" s="112"/>
      <c r="L180" s="112"/>
    </row>
    <row r="181" spans="1:12" s="4" customFormat="1" ht="33" customHeight="1">
      <c r="A181" s="23" t="s">
        <v>71</v>
      </c>
      <c r="B181" s="42" t="s">
        <v>253</v>
      </c>
      <c r="C181" s="43"/>
      <c r="D181" s="44"/>
      <c r="E181" s="53" t="s">
        <v>38</v>
      </c>
      <c r="F181" s="19">
        <f t="shared" ref="F181:G183" si="46">F184</f>
        <v>13603.3</v>
      </c>
      <c r="G181" s="19">
        <f t="shared" si="46"/>
        <v>13603.3</v>
      </c>
      <c r="H181" s="23" t="s">
        <v>36</v>
      </c>
      <c r="I181" s="23" t="s">
        <v>36</v>
      </c>
      <c r="J181" s="23" t="s">
        <v>106</v>
      </c>
      <c r="K181" s="23" t="s">
        <v>106</v>
      </c>
      <c r="L181" s="23" t="s">
        <v>106</v>
      </c>
    </row>
    <row r="182" spans="1:12" s="4" customFormat="1" ht="68.25" customHeight="1">
      <c r="A182" s="23"/>
      <c r="B182" s="45"/>
      <c r="C182" s="46"/>
      <c r="D182" s="47"/>
      <c r="E182" s="53" t="s">
        <v>39</v>
      </c>
      <c r="F182" s="19">
        <f t="shared" si="46"/>
        <v>13603.3</v>
      </c>
      <c r="G182" s="19">
        <f t="shared" si="46"/>
        <v>13603.3</v>
      </c>
      <c r="H182" s="23"/>
      <c r="I182" s="23"/>
      <c r="J182" s="23"/>
      <c r="K182" s="23"/>
      <c r="L182" s="23"/>
    </row>
    <row r="183" spans="1:12" s="4" customFormat="1" ht="47.25">
      <c r="A183" s="23"/>
      <c r="B183" s="48"/>
      <c r="C183" s="49"/>
      <c r="D183" s="50"/>
      <c r="E183" s="53" t="s">
        <v>40</v>
      </c>
      <c r="F183" s="19">
        <f t="shared" si="46"/>
        <v>0</v>
      </c>
      <c r="G183" s="19">
        <f t="shared" si="46"/>
        <v>0</v>
      </c>
      <c r="H183" s="23"/>
      <c r="I183" s="23"/>
      <c r="J183" s="23"/>
      <c r="K183" s="23"/>
      <c r="L183" s="23"/>
    </row>
    <row r="184" spans="1:12" s="4" customFormat="1" ht="30" customHeight="1">
      <c r="A184" s="23" t="s">
        <v>72</v>
      </c>
      <c r="B184" s="107" t="s">
        <v>254</v>
      </c>
      <c r="C184" s="23" t="s">
        <v>106</v>
      </c>
      <c r="D184" s="23" t="s">
        <v>445</v>
      </c>
      <c r="E184" s="53" t="s">
        <v>38</v>
      </c>
      <c r="F184" s="19">
        <f t="shared" ref="F184:G186" si="47">F187+F190+F193+F196</f>
        <v>13603.3</v>
      </c>
      <c r="G184" s="19">
        <f t="shared" si="47"/>
        <v>13603.3</v>
      </c>
      <c r="H184" s="23" t="s">
        <v>36</v>
      </c>
      <c r="I184" s="23" t="s">
        <v>36</v>
      </c>
      <c r="J184" s="23" t="s">
        <v>106</v>
      </c>
      <c r="K184" s="23" t="s">
        <v>106</v>
      </c>
      <c r="L184" s="23" t="s">
        <v>106</v>
      </c>
    </row>
    <row r="185" spans="1:12" s="4" customFormat="1" ht="69" customHeight="1">
      <c r="A185" s="23"/>
      <c r="B185" s="108"/>
      <c r="C185" s="23"/>
      <c r="D185" s="23"/>
      <c r="E185" s="53" t="s">
        <v>39</v>
      </c>
      <c r="F185" s="19">
        <f t="shared" si="47"/>
        <v>13603.3</v>
      </c>
      <c r="G185" s="19">
        <f t="shared" si="47"/>
        <v>13603.3</v>
      </c>
      <c r="H185" s="23"/>
      <c r="I185" s="23"/>
      <c r="J185" s="23"/>
      <c r="K185" s="23"/>
      <c r="L185" s="23"/>
    </row>
    <row r="186" spans="1:12" s="4" customFormat="1" ht="57" customHeight="1">
      <c r="A186" s="23"/>
      <c r="B186" s="108"/>
      <c r="C186" s="23"/>
      <c r="D186" s="23"/>
      <c r="E186" s="53" t="s">
        <v>40</v>
      </c>
      <c r="F186" s="19">
        <f t="shared" si="47"/>
        <v>0</v>
      </c>
      <c r="G186" s="19">
        <f t="shared" si="47"/>
        <v>0</v>
      </c>
      <c r="H186" s="23"/>
      <c r="I186" s="23"/>
      <c r="J186" s="23"/>
      <c r="K186" s="23"/>
      <c r="L186" s="23"/>
    </row>
    <row r="187" spans="1:12" s="4" customFormat="1" ht="31.5" customHeight="1">
      <c r="A187" s="23" t="s">
        <v>74</v>
      </c>
      <c r="B187" s="108" t="s">
        <v>258</v>
      </c>
      <c r="C187" s="23">
        <v>502</v>
      </c>
      <c r="D187" s="23" t="s">
        <v>446</v>
      </c>
      <c r="E187" s="53" t="s">
        <v>38</v>
      </c>
      <c r="F187" s="19">
        <f t="shared" ref="F187:G187" si="48">SUM(F188:F189)</f>
        <v>3603.3</v>
      </c>
      <c r="G187" s="19">
        <f t="shared" si="48"/>
        <v>3603.3</v>
      </c>
      <c r="H187" s="23" t="s">
        <v>75</v>
      </c>
      <c r="I187" s="23" t="s">
        <v>257</v>
      </c>
      <c r="J187" s="113" t="s">
        <v>157</v>
      </c>
      <c r="K187" s="113">
        <v>0</v>
      </c>
      <c r="L187" s="113">
        <v>0</v>
      </c>
    </row>
    <row r="188" spans="1:12" s="4" customFormat="1" ht="65.25" customHeight="1">
      <c r="A188" s="23"/>
      <c r="B188" s="108"/>
      <c r="C188" s="23"/>
      <c r="D188" s="23"/>
      <c r="E188" s="53" t="s">
        <v>39</v>
      </c>
      <c r="F188" s="19">
        <v>3603.3</v>
      </c>
      <c r="G188" s="19">
        <v>3603.3</v>
      </c>
      <c r="H188" s="23"/>
      <c r="I188" s="23"/>
      <c r="J188" s="23"/>
      <c r="K188" s="23"/>
      <c r="L188" s="23"/>
    </row>
    <row r="189" spans="1:12" s="4" customFormat="1" ht="55.5" customHeight="1">
      <c r="A189" s="23"/>
      <c r="B189" s="108"/>
      <c r="C189" s="23"/>
      <c r="D189" s="23"/>
      <c r="E189" s="53" t="s">
        <v>40</v>
      </c>
      <c r="F189" s="19">
        <v>0</v>
      </c>
      <c r="G189" s="19">
        <v>0</v>
      </c>
      <c r="H189" s="23"/>
      <c r="I189" s="23"/>
      <c r="J189" s="23"/>
      <c r="K189" s="23"/>
      <c r="L189" s="23"/>
    </row>
    <row r="190" spans="1:12" s="4" customFormat="1" ht="32.25" customHeight="1">
      <c r="A190" s="23" t="s">
        <v>76</v>
      </c>
      <c r="B190" s="108" t="s">
        <v>255</v>
      </c>
      <c r="C190" s="23" t="s">
        <v>106</v>
      </c>
      <c r="D190" s="23" t="s">
        <v>106</v>
      </c>
      <c r="E190" s="53" t="s">
        <v>38</v>
      </c>
      <c r="F190" s="19">
        <f t="shared" ref="F190:G190" si="49">SUM(F191:F192)</f>
        <v>0</v>
      </c>
      <c r="G190" s="19">
        <f t="shared" si="49"/>
        <v>0</v>
      </c>
      <c r="H190" s="23" t="s">
        <v>259</v>
      </c>
      <c r="I190" s="23" t="s">
        <v>260</v>
      </c>
      <c r="J190" s="23" t="s">
        <v>157</v>
      </c>
      <c r="K190" s="23">
        <v>0</v>
      </c>
      <c r="L190" s="23">
        <v>0</v>
      </c>
    </row>
    <row r="191" spans="1:12" s="4" customFormat="1" ht="66.75" customHeight="1">
      <c r="A191" s="23"/>
      <c r="B191" s="108"/>
      <c r="C191" s="23"/>
      <c r="D191" s="23"/>
      <c r="E191" s="53" t="s">
        <v>39</v>
      </c>
      <c r="F191" s="19">
        <v>0</v>
      </c>
      <c r="G191" s="19">
        <v>0</v>
      </c>
      <c r="H191" s="23"/>
      <c r="I191" s="23"/>
      <c r="J191" s="23"/>
      <c r="K191" s="23"/>
      <c r="L191" s="23"/>
    </row>
    <row r="192" spans="1:12" s="4" customFormat="1" ht="56.25" customHeight="1">
      <c r="A192" s="23"/>
      <c r="B192" s="108"/>
      <c r="C192" s="23"/>
      <c r="D192" s="23"/>
      <c r="E192" s="53" t="s">
        <v>40</v>
      </c>
      <c r="F192" s="19">
        <v>0</v>
      </c>
      <c r="G192" s="19">
        <v>0</v>
      </c>
      <c r="H192" s="23"/>
      <c r="I192" s="23"/>
      <c r="J192" s="23"/>
      <c r="K192" s="23"/>
      <c r="L192" s="23"/>
    </row>
    <row r="193" spans="1:12" s="4" customFormat="1" ht="30" customHeight="1">
      <c r="A193" s="23" t="s">
        <v>77</v>
      </c>
      <c r="B193" s="58" t="s">
        <v>256</v>
      </c>
      <c r="C193" s="23" t="s">
        <v>106</v>
      </c>
      <c r="D193" s="23" t="s">
        <v>106</v>
      </c>
      <c r="E193" s="53" t="s">
        <v>38</v>
      </c>
      <c r="F193" s="19">
        <f t="shared" ref="F193:G193" si="50">SUM(F194:F195)</f>
        <v>0</v>
      </c>
      <c r="G193" s="19">
        <f t="shared" si="50"/>
        <v>0</v>
      </c>
      <c r="H193" s="23" t="s">
        <v>75</v>
      </c>
      <c r="I193" s="23" t="s">
        <v>257</v>
      </c>
      <c r="J193" s="23" t="s">
        <v>157</v>
      </c>
      <c r="K193" s="23">
        <v>0</v>
      </c>
      <c r="L193" s="23">
        <v>0</v>
      </c>
    </row>
    <row r="194" spans="1:12" s="4" customFormat="1" ht="72.75" customHeight="1">
      <c r="A194" s="23"/>
      <c r="B194" s="58"/>
      <c r="C194" s="23"/>
      <c r="D194" s="23"/>
      <c r="E194" s="53" t="s">
        <v>39</v>
      </c>
      <c r="F194" s="19">
        <v>0</v>
      </c>
      <c r="G194" s="19">
        <v>0</v>
      </c>
      <c r="H194" s="23"/>
      <c r="I194" s="23"/>
      <c r="J194" s="23"/>
      <c r="K194" s="23"/>
      <c r="L194" s="23"/>
    </row>
    <row r="195" spans="1:12" s="4" customFormat="1" ht="66.75" customHeight="1">
      <c r="A195" s="23"/>
      <c r="B195" s="58"/>
      <c r="C195" s="23"/>
      <c r="D195" s="23"/>
      <c r="E195" s="53" t="s">
        <v>40</v>
      </c>
      <c r="F195" s="19">
        <v>0</v>
      </c>
      <c r="G195" s="19">
        <v>0</v>
      </c>
      <c r="H195" s="23"/>
      <c r="I195" s="23"/>
      <c r="J195" s="23"/>
      <c r="K195" s="23"/>
      <c r="L195" s="23"/>
    </row>
    <row r="196" spans="1:12" s="4" customFormat="1" ht="37.5" customHeight="1">
      <c r="A196" s="67" t="s">
        <v>378</v>
      </c>
      <c r="B196" s="63" t="s">
        <v>379</v>
      </c>
      <c r="C196" s="67">
        <v>502</v>
      </c>
      <c r="D196" s="67" t="s">
        <v>447</v>
      </c>
      <c r="E196" s="53" t="s">
        <v>38</v>
      </c>
      <c r="F196" s="19">
        <f t="shared" ref="F196:G196" si="51">SUM(F197:F198)</f>
        <v>10000</v>
      </c>
      <c r="G196" s="19">
        <f t="shared" si="51"/>
        <v>10000</v>
      </c>
      <c r="H196" s="67" t="s">
        <v>384</v>
      </c>
      <c r="I196" s="67" t="s">
        <v>84</v>
      </c>
      <c r="J196" s="67" t="s">
        <v>157</v>
      </c>
      <c r="K196" s="67">
        <v>100</v>
      </c>
      <c r="L196" s="67">
        <v>100</v>
      </c>
    </row>
    <row r="197" spans="1:12" s="4" customFormat="1" ht="84" customHeight="1">
      <c r="A197" s="69"/>
      <c r="B197" s="64"/>
      <c r="C197" s="69"/>
      <c r="D197" s="69"/>
      <c r="E197" s="53" t="s">
        <v>39</v>
      </c>
      <c r="F197" s="19">
        <v>10000</v>
      </c>
      <c r="G197" s="19">
        <v>10000</v>
      </c>
      <c r="H197" s="69"/>
      <c r="I197" s="69"/>
      <c r="J197" s="69"/>
      <c r="K197" s="69"/>
      <c r="L197" s="69"/>
    </row>
    <row r="198" spans="1:12" s="4" customFormat="1" ht="106.5" customHeight="1">
      <c r="A198" s="71"/>
      <c r="B198" s="65"/>
      <c r="C198" s="71"/>
      <c r="D198" s="71"/>
      <c r="E198" s="53" t="s">
        <v>40</v>
      </c>
      <c r="F198" s="19">
        <v>0</v>
      </c>
      <c r="G198" s="19">
        <v>0</v>
      </c>
      <c r="H198" s="71"/>
      <c r="I198" s="71"/>
      <c r="J198" s="71"/>
      <c r="K198" s="71"/>
      <c r="L198" s="71"/>
    </row>
    <row r="199" spans="1:12" s="4" customFormat="1" ht="34.5" customHeight="1">
      <c r="A199" s="91" t="s">
        <v>97</v>
      </c>
      <c r="B199" s="91"/>
      <c r="C199" s="92" t="s">
        <v>106</v>
      </c>
      <c r="D199" s="92" t="s">
        <v>106</v>
      </c>
      <c r="E199" s="93" t="s">
        <v>38</v>
      </c>
      <c r="F199" s="94">
        <f t="shared" ref="F199:G201" si="52">F139+F148+F163+F181</f>
        <v>57137009.179999992</v>
      </c>
      <c r="G199" s="94">
        <f t="shared" si="52"/>
        <v>56174351.93999999</v>
      </c>
      <c r="H199" s="92" t="s">
        <v>36</v>
      </c>
      <c r="I199" s="92" t="s">
        <v>36</v>
      </c>
      <c r="J199" s="92" t="s">
        <v>106</v>
      </c>
      <c r="K199" s="92" t="s">
        <v>106</v>
      </c>
      <c r="L199" s="92" t="s">
        <v>106</v>
      </c>
    </row>
    <row r="200" spans="1:12" s="4" customFormat="1" ht="76.5" customHeight="1">
      <c r="A200" s="91"/>
      <c r="B200" s="91"/>
      <c r="C200" s="92"/>
      <c r="D200" s="92"/>
      <c r="E200" s="93" t="s">
        <v>39</v>
      </c>
      <c r="F200" s="94">
        <f t="shared" si="52"/>
        <v>2367250.3499999996</v>
      </c>
      <c r="G200" s="94">
        <f t="shared" si="52"/>
        <v>2361597.2099999995</v>
      </c>
      <c r="H200" s="92"/>
      <c r="I200" s="92"/>
      <c r="J200" s="92"/>
      <c r="K200" s="92"/>
      <c r="L200" s="92"/>
    </row>
    <row r="201" spans="1:12" s="4" customFormat="1" ht="48.75" customHeight="1">
      <c r="A201" s="91"/>
      <c r="B201" s="91"/>
      <c r="C201" s="92"/>
      <c r="D201" s="92"/>
      <c r="E201" s="93" t="s">
        <v>40</v>
      </c>
      <c r="F201" s="94">
        <f t="shared" si="52"/>
        <v>54680229.5</v>
      </c>
      <c r="G201" s="94">
        <f t="shared" si="52"/>
        <v>53723225.399999999</v>
      </c>
      <c r="H201" s="92"/>
      <c r="I201" s="92"/>
      <c r="J201" s="92"/>
      <c r="K201" s="92"/>
      <c r="L201" s="92"/>
    </row>
    <row r="202" spans="1:12" s="4" customFormat="1" ht="48.75" customHeight="1">
      <c r="A202" s="114"/>
      <c r="B202" s="114"/>
      <c r="C202" s="96"/>
      <c r="D202" s="96"/>
      <c r="E202" s="115" t="s">
        <v>6</v>
      </c>
      <c r="F202" s="116">
        <f>F151</f>
        <v>89529.33</v>
      </c>
      <c r="G202" s="116">
        <f>G151</f>
        <v>89529.33</v>
      </c>
      <c r="H202" s="96"/>
      <c r="I202" s="96"/>
      <c r="J202" s="96"/>
      <c r="K202" s="96"/>
      <c r="L202" s="96"/>
    </row>
    <row r="203" spans="1:12" s="10" customFormat="1" ht="19.5" customHeight="1">
      <c r="A203" s="29" t="s">
        <v>140</v>
      </c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1"/>
    </row>
    <row r="204" spans="1:12" s="10" customFormat="1" ht="12.75" customHeight="1">
      <c r="A204" s="42" t="s">
        <v>154</v>
      </c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4"/>
    </row>
    <row r="205" spans="1:12" s="10" customFormat="1" ht="10.5" customHeight="1">
      <c r="A205" s="45"/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7"/>
    </row>
    <row r="206" spans="1:12" s="10" customFormat="1" ht="60.75" hidden="1" customHeight="1">
      <c r="A206" s="48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50"/>
    </row>
    <row r="207" spans="1:12" s="4" customFormat="1" ht="22.5" customHeight="1">
      <c r="A207" s="23" t="s">
        <v>37</v>
      </c>
      <c r="B207" s="42" t="s">
        <v>155</v>
      </c>
      <c r="C207" s="43"/>
      <c r="D207" s="44"/>
      <c r="E207" s="117" t="s">
        <v>38</v>
      </c>
      <c r="F207" s="20">
        <f t="shared" ref="F207:G209" si="53">F210</f>
        <v>491409.61</v>
      </c>
      <c r="G207" s="20">
        <f t="shared" si="53"/>
        <v>491409.61</v>
      </c>
      <c r="H207" s="22" t="s">
        <v>36</v>
      </c>
      <c r="I207" s="22" t="s">
        <v>36</v>
      </c>
      <c r="J207" s="22" t="s">
        <v>36</v>
      </c>
      <c r="K207" s="22" t="s">
        <v>36</v>
      </c>
      <c r="L207" s="22" t="s">
        <v>36</v>
      </c>
    </row>
    <row r="208" spans="1:12" s="4" customFormat="1" ht="70.5" customHeight="1">
      <c r="A208" s="23"/>
      <c r="B208" s="45"/>
      <c r="C208" s="46"/>
      <c r="D208" s="47"/>
      <c r="E208" s="60" t="s">
        <v>39</v>
      </c>
      <c r="F208" s="20">
        <f t="shared" si="53"/>
        <v>491409.61</v>
      </c>
      <c r="G208" s="20">
        <f t="shared" si="53"/>
        <v>491409.61</v>
      </c>
      <c r="H208" s="22"/>
      <c r="I208" s="22"/>
      <c r="J208" s="22"/>
      <c r="K208" s="22"/>
      <c r="L208" s="22"/>
    </row>
    <row r="209" spans="1:12" s="4" customFormat="1" ht="52.5" customHeight="1">
      <c r="A209" s="23"/>
      <c r="B209" s="48"/>
      <c r="C209" s="49"/>
      <c r="D209" s="50"/>
      <c r="E209" s="60" t="s">
        <v>40</v>
      </c>
      <c r="F209" s="20">
        <f t="shared" si="53"/>
        <v>0</v>
      </c>
      <c r="G209" s="20">
        <f t="shared" si="53"/>
        <v>0</v>
      </c>
      <c r="H209" s="22"/>
      <c r="I209" s="22"/>
      <c r="J209" s="22"/>
      <c r="K209" s="22"/>
      <c r="L209" s="22"/>
    </row>
    <row r="210" spans="1:12" s="4" customFormat="1" ht="19.5" customHeight="1">
      <c r="A210" s="23" t="s">
        <v>41</v>
      </c>
      <c r="B210" s="55" t="s">
        <v>141</v>
      </c>
      <c r="C210" s="23" t="s">
        <v>106</v>
      </c>
      <c r="D210" s="23" t="s">
        <v>448</v>
      </c>
      <c r="E210" s="117" t="s">
        <v>38</v>
      </c>
      <c r="F210" s="20">
        <f t="shared" ref="F210:G212" si="54">F213+F216+F219+F222+F225+F228+F231+F234+F237+F240+F243+F246</f>
        <v>491409.61</v>
      </c>
      <c r="G210" s="20">
        <f t="shared" si="54"/>
        <v>491409.61</v>
      </c>
      <c r="H210" s="22" t="s">
        <v>36</v>
      </c>
      <c r="I210" s="22" t="s">
        <v>36</v>
      </c>
      <c r="J210" s="22" t="s">
        <v>36</v>
      </c>
      <c r="K210" s="22" t="s">
        <v>36</v>
      </c>
      <c r="L210" s="22" t="s">
        <v>36</v>
      </c>
    </row>
    <row r="211" spans="1:12" s="4" customFormat="1" ht="72" customHeight="1">
      <c r="A211" s="23"/>
      <c r="B211" s="55"/>
      <c r="C211" s="23"/>
      <c r="D211" s="23"/>
      <c r="E211" s="60" t="s">
        <v>39</v>
      </c>
      <c r="F211" s="20">
        <f t="shared" si="54"/>
        <v>491409.61</v>
      </c>
      <c r="G211" s="20">
        <f t="shared" si="54"/>
        <v>491409.61</v>
      </c>
      <c r="H211" s="22"/>
      <c r="I211" s="22"/>
      <c r="J211" s="22"/>
      <c r="K211" s="22"/>
      <c r="L211" s="22"/>
    </row>
    <row r="212" spans="1:12" s="4" customFormat="1" ht="55.5" customHeight="1">
      <c r="A212" s="23"/>
      <c r="B212" s="55"/>
      <c r="C212" s="23"/>
      <c r="D212" s="23"/>
      <c r="E212" s="60" t="s">
        <v>40</v>
      </c>
      <c r="F212" s="20">
        <f t="shared" si="54"/>
        <v>0</v>
      </c>
      <c r="G212" s="20">
        <f t="shared" si="54"/>
        <v>0</v>
      </c>
      <c r="H212" s="22"/>
      <c r="I212" s="22"/>
      <c r="J212" s="22"/>
      <c r="K212" s="22"/>
      <c r="L212" s="22"/>
    </row>
    <row r="213" spans="1:12" s="4" customFormat="1" ht="21" customHeight="1">
      <c r="A213" s="22" t="s">
        <v>42</v>
      </c>
      <c r="B213" s="108" t="s">
        <v>78</v>
      </c>
      <c r="C213" s="23">
        <v>502</v>
      </c>
      <c r="D213" s="23" t="s">
        <v>449</v>
      </c>
      <c r="E213" s="117" t="s">
        <v>38</v>
      </c>
      <c r="F213" s="20">
        <f t="shared" ref="F213:G213" si="55">SUM(F214:F215)</f>
        <v>36000</v>
      </c>
      <c r="G213" s="20">
        <f t="shared" si="55"/>
        <v>36000</v>
      </c>
      <c r="H213" s="23" t="s">
        <v>79</v>
      </c>
      <c r="I213" s="23" t="s">
        <v>61</v>
      </c>
      <c r="J213" s="118" t="s">
        <v>157</v>
      </c>
      <c r="K213" s="23">
        <v>4</v>
      </c>
      <c r="L213" s="23">
        <v>4</v>
      </c>
    </row>
    <row r="214" spans="1:12" s="4" customFormat="1" ht="67.5" customHeight="1">
      <c r="A214" s="22"/>
      <c r="B214" s="108"/>
      <c r="C214" s="23"/>
      <c r="D214" s="23"/>
      <c r="E214" s="60" t="s">
        <v>39</v>
      </c>
      <c r="F214" s="20">
        <v>36000</v>
      </c>
      <c r="G214" s="20">
        <v>36000</v>
      </c>
      <c r="H214" s="23"/>
      <c r="I214" s="23"/>
      <c r="J214" s="118"/>
      <c r="K214" s="23"/>
      <c r="L214" s="23"/>
    </row>
    <row r="215" spans="1:12" s="4" customFormat="1" ht="53.25" customHeight="1">
      <c r="A215" s="22"/>
      <c r="B215" s="108"/>
      <c r="C215" s="23"/>
      <c r="D215" s="23"/>
      <c r="E215" s="60" t="s">
        <v>40</v>
      </c>
      <c r="F215" s="20">
        <v>0</v>
      </c>
      <c r="G215" s="20">
        <v>0</v>
      </c>
      <c r="H215" s="23"/>
      <c r="I215" s="23"/>
      <c r="J215" s="118"/>
      <c r="K215" s="23"/>
      <c r="L215" s="23"/>
    </row>
    <row r="216" spans="1:12" s="4" customFormat="1" ht="19.5" customHeight="1">
      <c r="A216" s="22" t="s">
        <v>43</v>
      </c>
      <c r="B216" s="108" t="s">
        <v>80</v>
      </c>
      <c r="C216" s="23" t="s">
        <v>106</v>
      </c>
      <c r="D216" s="23" t="s">
        <v>106</v>
      </c>
      <c r="E216" s="117" t="s">
        <v>38</v>
      </c>
      <c r="F216" s="20">
        <f t="shared" ref="F216:G216" si="56">SUM(F217:F218)</f>
        <v>0</v>
      </c>
      <c r="G216" s="20">
        <f t="shared" si="56"/>
        <v>0</v>
      </c>
      <c r="H216" s="23" t="s">
        <v>81</v>
      </c>
      <c r="I216" s="23" t="s">
        <v>61</v>
      </c>
      <c r="J216" s="118" t="s">
        <v>157</v>
      </c>
      <c r="K216" s="22">
        <v>300</v>
      </c>
      <c r="L216" s="22">
        <v>300</v>
      </c>
    </row>
    <row r="217" spans="1:12" s="4" customFormat="1" ht="69" customHeight="1">
      <c r="A217" s="22"/>
      <c r="B217" s="108"/>
      <c r="C217" s="23"/>
      <c r="D217" s="23"/>
      <c r="E217" s="60" t="s">
        <v>39</v>
      </c>
      <c r="F217" s="20">
        <v>0</v>
      </c>
      <c r="G217" s="20">
        <v>0</v>
      </c>
      <c r="H217" s="23"/>
      <c r="I217" s="23"/>
      <c r="J217" s="118"/>
      <c r="K217" s="22"/>
      <c r="L217" s="22"/>
    </row>
    <row r="218" spans="1:12" s="4" customFormat="1" ht="53.25" customHeight="1">
      <c r="A218" s="22"/>
      <c r="B218" s="108"/>
      <c r="C218" s="23"/>
      <c r="D218" s="23"/>
      <c r="E218" s="60" t="s">
        <v>40</v>
      </c>
      <c r="F218" s="20">
        <v>0</v>
      </c>
      <c r="G218" s="20">
        <v>0</v>
      </c>
      <c r="H218" s="23"/>
      <c r="I218" s="23"/>
      <c r="J218" s="118"/>
      <c r="K218" s="22"/>
      <c r="L218" s="22"/>
    </row>
    <row r="219" spans="1:12" s="4" customFormat="1" ht="18.75" customHeight="1">
      <c r="A219" s="22" t="s">
        <v>44</v>
      </c>
      <c r="B219" s="108" t="s">
        <v>82</v>
      </c>
      <c r="C219" s="23" t="s">
        <v>106</v>
      </c>
      <c r="D219" s="23" t="s">
        <v>106</v>
      </c>
      <c r="E219" s="117" t="s">
        <v>38</v>
      </c>
      <c r="F219" s="20">
        <f t="shared" ref="F219:G219" si="57">SUM(F220:F221)</f>
        <v>0</v>
      </c>
      <c r="G219" s="20">
        <f t="shared" si="57"/>
        <v>0</v>
      </c>
      <c r="H219" s="23" t="s">
        <v>156</v>
      </c>
      <c r="I219" s="23" t="s">
        <v>61</v>
      </c>
      <c r="J219" s="109" t="s">
        <v>157</v>
      </c>
      <c r="K219" s="23">
        <v>2</v>
      </c>
      <c r="L219" s="23">
        <v>2</v>
      </c>
    </row>
    <row r="220" spans="1:12" s="4" customFormat="1" ht="69" customHeight="1">
      <c r="A220" s="22"/>
      <c r="B220" s="108"/>
      <c r="C220" s="23"/>
      <c r="D220" s="23"/>
      <c r="E220" s="60" t="s">
        <v>39</v>
      </c>
      <c r="F220" s="20">
        <v>0</v>
      </c>
      <c r="G220" s="20">
        <v>0</v>
      </c>
      <c r="H220" s="23"/>
      <c r="I220" s="23"/>
      <c r="J220" s="109"/>
      <c r="K220" s="23"/>
      <c r="L220" s="23"/>
    </row>
    <row r="221" spans="1:12" s="4" customFormat="1" ht="52.5" customHeight="1">
      <c r="A221" s="22"/>
      <c r="B221" s="108"/>
      <c r="C221" s="23"/>
      <c r="D221" s="23"/>
      <c r="E221" s="60" t="s">
        <v>40</v>
      </c>
      <c r="F221" s="20">
        <v>0</v>
      </c>
      <c r="G221" s="20">
        <v>0</v>
      </c>
      <c r="H221" s="23"/>
      <c r="I221" s="23"/>
      <c r="J221" s="109"/>
      <c r="K221" s="23"/>
      <c r="L221" s="23"/>
    </row>
    <row r="222" spans="1:12" s="4" customFormat="1" ht="19.5" customHeight="1">
      <c r="A222" s="22" t="s">
        <v>89</v>
      </c>
      <c r="B222" s="108" t="s">
        <v>24</v>
      </c>
      <c r="C222" s="23">
        <v>502</v>
      </c>
      <c r="D222" s="23" t="s">
        <v>450</v>
      </c>
      <c r="E222" s="117" t="s">
        <v>38</v>
      </c>
      <c r="F222" s="20">
        <f t="shared" ref="F222:G222" si="58">SUM(F223:F224)</f>
        <v>55000</v>
      </c>
      <c r="G222" s="20">
        <f t="shared" si="58"/>
        <v>55000</v>
      </c>
      <c r="H222" s="23" t="s">
        <v>83</v>
      </c>
      <c r="I222" s="23" t="s">
        <v>84</v>
      </c>
      <c r="J222" s="109" t="s">
        <v>157</v>
      </c>
      <c r="K222" s="23">
        <v>100</v>
      </c>
      <c r="L222" s="23">
        <v>100</v>
      </c>
    </row>
    <row r="223" spans="1:12" s="4" customFormat="1" ht="68.25" customHeight="1">
      <c r="A223" s="22"/>
      <c r="B223" s="108"/>
      <c r="C223" s="23"/>
      <c r="D223" s="23"/>
      <c r="E223" s="60" t="s">
        <v>39</v>
      </c>
      <c r="F223" s="20">
        <v>55000</v>
      </c>
      <c r="G223" s="20">
        <v>55000</v>
      </c>
      <c r="H223" s="23"/>
      <c r="I223" s="23"/>
      <c r="J223" s="109"/>
      <c r="K223" s="23"/>
      <c r="L223" s="23"/>
    </row>
    <row r="224" spans="1:12" s="4" customFormat="1" ht="54" customHeight="1">
      <c r="A224" s="22"/>
      <c r="B224" s="108"/>
      <c r="C224" s="23"/>
      <c r="D224" s="23"/>
      <c r="E224" s="60" t="s">
        <v>40</v>
      </c>
      <c r="F224" s="20">
        <v>0</v>
      </c>
      <c r="G224" s="20">
        <v>0</v>
      </c>
      <c r="H224" s="23"/>
      <c r="I224" s="23"/>
      <c r="J224" s="109"/>
      <c r="K224" s="23"/>
      <c r="L224" s="23"/>
    </row>
    <row r="225" spans="1:12" s="4" customFormat="1" ht="20.25" customHeight="1">
      <c r="A225" s="22" t="s">
        <v>90</v>
      </c>
      <c r="B225" s="108" t="s">
        <v>25</v>
      </c>
      <c r="C225" s="23" t="s">
        <v>106</v>
      </c>
      <c r="D225" s="23" t="s">
        <v>106</v>
      </c>
      <c r="E225" s="117" t="s">
        <v>38</v>
      </c>
      <c r="F225" s="20">
        <f t="shared" ref="F225:G225" si="59">SUM(F226:F227)</f>
        <v>0</v>
      </c>
      <c r="G225" s="20">
        <f t="shared" si="59"/>
        <v>0</v>
      </c>
      <c r="H225" s="23" t="s">
        <v>85</v>
      </c>
      <c r="I225" s="23" t="s">
        <v>61</v>
      </c>
      <c r="J225" s="118" t="s">
        <v>157</v>
      </c>
      <c r="K225" s="22">
        <v>6</v>
      </c>
      <c r="L225" s="22">
        <v>6</v>
      </c>
    </row>
    <row r="226" spans="1:12" s="4" customFormat="1" ht="70.5" customHeight="1">
      <c r="A226" s="22"/>
      <c r="B226" s="108"/>
      <c r="C226" s="23"/>
      <c r="D226" s="23"/>
      <c r="E226" s="60" t="s">
        <v>39</v>
      </c>
      <c r="F226" s="20">
        <v>0</v>
      </c>
      <c r="G226" s="20">
        <v>0</v>
      </c>
      <c r="H226" s="23"/>
      <c r="I226" s="23"/>
      <c r="J226" s="118"/>
      <c r="K226" s="22"/>
      <c r="L226" s="22"/>
    </row>
    <row r="227" spans="1:12" s="4" customFormat="1" ht="54" customHeight="1">
      <c r="A227" s="22"/>
      <c r="B227" s="108"/>
      <c r="C227" s="23"/>
      <c r="D227" s="23"/>
      <c r="E227" s="60" t="s">
        <v>40</v>
      </c>
      <c r="F227" s="20">
        <v>0</v>
      </c>
      <c r="G227" s="20">
        <v>0</v>
      </c>
      <c r="H227" s="23"/>
      <c r="I227" s="23"/>
      <c r="J227" s="118"/>
      <c r="K227" s="22"/>
      <c r="L227" s="22"/>
    </row>
    <row r="228" spans="1:12" s="4" customFormat="1" ht="24" customHeight="1">
      <c r="A228" s="22" t="s">
        <v>91</v>
      </c>
      <c r="B228" s="108" t="s">
        <v>86</v>
      </c>
      <c r="C228" s="23" t="s">
        <v>106</v>
      </c>
      <c r="D228" s="23" t="s">
        <v>106</v>
      </c>
      <c r="E228" s="117" t="s">
        <v>38</v>
      </c>
      <c r="F228" s="20">
        <f t="shared" ref="F228:G228" si="60">SUM(F229:F230)</f>
        <v>0</v>
      </c>
      <c r="G228" s="20">
        <f t="shared" si="60"/>
        <v>0</v>
      </c>
      <c r="H228" s="23" t="s">
        <v>87</v>
      </c>
      <c r="I228" s="23" t="s">
        <v>61</v>
      </c>
      <c r="J228" s="118" t="s">
        <v>157</v>
      </c>
      <c r="K228" s="22">
        <v>1</v>
      </c>
      <c r="L228" s="22">
        <v>1</v>
      </c>
    </row>
    <row r="229" spans="1:12" s="4" customFormat="1" ht="66.75" customHeight="1">
      <c r="A229" s="22"/>
      <c r="B229" s="108"/>
      <c r="C229" s="23"/>
      <c r="D229" s="23"/>
      <c r="E229" s="60" t="s">
        <v>39</v>
      </c>
      <c r="F229" s="20">
        <v>0</v>
      </c>
      <c r="G229" s="20">
        <v>0</v>
      </c>
      <c r="H229" s="23"/>
      <c r="I229" s="23"/>
      <c r="J229" s="118"/>
      <c r="K229" s="22"/>
      <c r="L229" s="22"/>
    </row>
    <row r="230" spans="1:12" s="4" customFormat="1" ht="50.25" customHeight="1">
      <c r="A230" s="22"/>
      <c r="B230" s="108"/>
      <c r="C230" s="23"/>
      <c r="D230" s="23"/>
      <c r="E230" s="60" t="s">
        <v>40</v>
      </c>
      <c r="F230" s="20">
        <v>0</v>
      </c>
      <c r="G230" s="20">
        <v>0</v>
      </c>
      <c r="H230" s="23"/>
      <c r="I230" s="23"/>
      <c r="J230" s="118"/>
      <c r="K230" s="22"/>
      <c r="L230" s="22"/>
    </row>
    <row r="231" spans="1:12" s="4" customFormat="1" ht="19.5" customHeight="1">
      <c r="A231" s="22" t="s">
        <v>92</v>
      </c>
      <c r="B231" s="108" t="s">
        <v>0</v>
      </c>
      <c r="C231" s="23" t="s">
        <v>106</v>
      </c>
      <c r="D231" s="23" t="s">
        <v>106</v>
      </c>
      <c r="E231" s="117" t="s">
        <v>38</v>
      </c>
      <c r="F231" s="20">
        <f t="shared" ref="F231:G231" si="61">SUM(F232:F233)</f>
        <v>0</v>
      </c>
      <c r="G231" s="20">
        <f t="shared" si="61"/>
        <v>0</v>
      </c>
      <c r="H231" s="23" t="s">
        <v>158</v>
      </c>
      <c r="I231" s="23" t="s">
        <v>61</v>
      </c>
      <c r="J231" s="109" t="s">
        <v>157</v>
      </c>
      <c r="K231" s="23">
        <v>8</v>
      </c>
      <c r="L231" s="23">
        <v>8</v>
      </c>
    </row>
    <row r="232" spans="1:12" s="4" customFormat="1" ht="66" customHeight="1">
      <c r="A232" s="22"/>
      <c r="B232" s="108"/>
      <c r="C232" s="23"/>
      <c r="D232" s="23"/>
      <c r="E232" s="60" t="s">
        <v>39</v>
      </c>
      <c r="F232" s="20">
        <v>0</v>
      </c>
      <c r="G232" s="20">
        <v>0</v>
      </c>
      <c r="H232" s="23"/>
      <c r="I232" s="23"/>
      <c r="J232" s="109"/>
      <c r="K232" s="23"/>
      <c r="L232" s="23"/>
    </row>
    <row r="233" spans="1:12" s="4" customFormat="1" ht="51.75" customHeight="1">
      <c r="A233" s="22"/>
      <c r="B233" s="108"/>
      <c r="C233" s="23"/>
      <c r="D233" s="23"/>
      <c r="E233" s="60" t="s">
        <v>40</v>
      </c>
      <c r="F233" s="20">
        <v>0</v>
      </c>
      <c r="G233" s="20">
        <v>0</v>
      </c>
      <c r="H233" s="23"/>
      <c r="I233" s="23"/>
      <c r="J233" s="109"/>
      <c r="K233" s="23"/>
      <c r="L233" s="23"/>
    </row>
    <row r="234" spans="1:12" s="4" customFormat="1" ht="21.75" customHeight="1">
      <c r="A234" s="22" t="s">
        <v>26</v>
      </c>
      <c r="B234" s="108" t="s">
        <v>1</v>
      </c>
      <c r="C234" s="23" t="s">
        <v>106</v>
      </c>
      <c r="D234" s="23" t="s">
        <v>106</v>
      </c>
      <c r="E234" s="117" t="s">
        <v>38</v>
      </c>
      <c r="F234" s="20">
        <f t="shared" ref="F234:G234" si="62">SUM(F235:F236)</f>
        <v>0</v>
      </c>
      <c r="G234" s="20">
        <f t="shared" si="62"/>
        <v>0</v>
      </c>
      <c r="H234" s="23" t="s">
        <v>163</v>
      </c>
      <c r="I234" s="22" t="s">
        <v>84</v>
      </c>
      <c r="J234" s="118" t="s">
        <v>157</v>
      </c>
      <c r="K234" s="22">
        <v>100</v>
      </c>
      <c r="L234" s="22">
        <v>100</v>
      </c>
    </row>
    <row r="235" spans="1:12" s="4" customFormat="1" ht="69" customHeight="1">
      <c r="A235" s="22"/>
      <c r="B235" s="108"/>
      <c r="C235" s="23"/>
      <c r="D235" s="23"/>
      <c r="E235" s="60" t="s">
        <v>39</v>
      </c>
      <c r="F235" s="20">
        <v>0</v>
      </c>
      <c r="G235" s="20">
        <v>0</v>
      </c>
      <c r="H235" s="23"/>
      <c r="I235" s="22"/>
      <c r="J235" s="118"/>
      <c r="K235" s="22"/>
      <c r="L235" s="22"/>
    </row>
    <row r="236" spans="1:12" s="4" customFormat="1" ht="53.25" customHeight="1">
      <c r="A236" s="22"/>
      <c r="B236" s="108"/>
      <c r="C236" s="23"/>
      <c r="D236" s="23"/>
      <c r="E236" s="60" t="s">
        <v>40</v>
      </c>
      <c r="F236" s="20">
        <v>0</v>
      </c>
      <c r="G236" s="20">
        <v>0</v>
      </c>
      <c r="H236" s="23"/>
      <c r="I236" s="22"/>
      <c r="J236" s="118"/>
      <c r="K236" s="22"/>
      <c r="L236" s="22"/>
    </row>
    <row r="237" spans="1:12" s="4" customFormat="1" ht="21" customHeight="1">
      <c r="A237" s="22" t="s">
        <v>27</v>
      </c>
      <c r="B237" s="108" t="s">
        <v>159</v>
      </c>
      <c r="C237" s="23" t="s">
        <v>106</v>
      </c>
      <c r="D237" s="23" t="s">
        <v>106</v>
      </c>
      <c r="E237" s="117" t="s">
        <v>38</v>
      </c>
      <c r="F237" s="20">
        <f t="shared" ref="F237:G237" si="63">SUM(F238:F239)</f>
        <v>0</v>
      </c>
      <c r="G237" s="20">
        <f t="shared" si="63"/>
        <v>0</v>
      </c>
      <c r="H237" s="23" t="s">
        <v>79</v>
      </c>
      <c r="I237" s="23" t="s">
        <v>61</v>
      </c>
      <c r="J237" s="109" t="s">
        <v>157</v>
      </c>
      <c r="K237" s="23">
        <v>0</v>
      </c>
      <c r="L237" s="23">
        <v>0</v>
      </c>
    </row>
    <row r="238" spans="1:12" s="4" customFormat="1" ht="69.75" customHeight="1">
      <c r="A238" s="22"/>
      <c r="B238" s="108"/>
      <c r="C238" s="23"/>
      <c r="D238" s="23"/>
      <c r="E238" s="60" t="s">
        <v>39</v>
      </c>
      <c r="F238" s="20">
        <v>0</v>
      </c>
      <c r="G238" s="20">
        <v>0</v>
      </c>
      <c r="H238" s="23"/>
      <c r="I238" s="23"/>
      <c r="J238" s="109"/>
      <c r="K238" s="23"/>
      <c r="L238" s="23"/>
    </row>
    <row r="239" spans="1:12" s="4" customFormat="1" ht="53.25" customHeight="1">
      <c r="A239" s="22"/>
      <c r="B239" s="108"/>
      <c r="C239" s="23"/>
      <c r="D239" s="23"/>
      <c r="E239" s="60" t="s">
        <v>40</v>
      </c>
      <c r="F239" s="20">
        <v>0</v>
      </c>
      <c r="G239" s="20">
        <v>0</v>
      </c>
      <c r="H239" s="23"/>
      <c r="I239" s="23"/>
      <c r="J239" s="109"/>
      <c r="K239" s="23"/>
      <c r="L239" s="23"/>
    </row>
    <row r="240" spans="1:12" s="4" customFormat="1" ht="20.25" customHeight="1">
      <c r="A240" s="22" t="s">
        <v>17</v>
      </c>
      <c r="B240" s="108" t="s">
        <v>160</v>
      </c>
      <c r="C240" s="23" t="s">
        <v>106</v>
      </c>
      <c r="D240" s="23" t="s">
        <v>106</v>
      </c>
      <c r="E240" s="117" t="s">
        <v>38</v>
      </c>
      <c r="F240" s="20">
        <f t="shared" ref="F240:G240" si="64">SUM(F241:F242)</f>
        <v>0</v>
      </c>
      <c r="G240" s="20">
        <f t="shared" si="64"/>
        <v>0</v>
      </c>
      <c r="H240" s="23" t="s">
        <v>161</v>
      </c>
      <c r="I240" s="22" t="s">
        <v>61</v>
      </c>
      <c r="J240" s="118" t="s">
        <v>157</v>
      </c>
      <c r="K240" s="22">
        <v>27</v>
      </c>
      <c r="L240" s="22">
        <v>27</v>
      </c>
    </row>
    <row r="241" spans="1:12" s="4" customFormat="1" ht="69" customHeight="1">
      <c r="A241" s="22"/>
      <c r="B241" s="108"/>
      <c r="C241" s="23"/>
      <c r="D241" s="23"/>
      <c r="E241" s="60" t="s">
        <v>39</v>
      </c>
      <c r="F241" s="20">
        <v>0</v>
      </c>
      <c r="G241" s="20">
        <v>0</v>
      </c>
      <c r="H241" s="23"/>
      <c r="I241" s="22"/>
      <c r="J241" s="118"/>
      <c r="K241" s="22"/>
      <c r="L241" s="22"/>
    </row>
    <row r="242" spans="1:12" s="4" customFormat="1" ht="54.75" customHeight="1">
      <c r="A242" s="22"/>
      <c r="B242" s="108"/>
      <c r="C242" s="23"/>
      <c r="D242" s="23"/>
      <c r="E242" s="60" t="s">
        <v>40</v>
      </c>
      <c r="F242" s="20">
        <v>0</v>
      </c>
      <c r="G242" s="20">
        <v>0</v>
      </c>
      <c r="H242" s="23"/>
      <c r="I242" s="22"/>
      <c r="J242" s="118"/>
      <c r="K242" s="22"/>
      <c r="L242" s="22"/>
    </row>
    <row r="243" spans="1:12" s="4" customFormat="1" ht="30.75" customHeight="1">
      <c r="A243" s="22" t="s">
        <v>18</v>
      </c>
      <c r="B243" s="108" t="s">
        <v>337</v>
      </c>
      <c r="C243" s="23">
        <v>502</v>
      </c>
      <c r="D243" s="23" t="s">
        <v>451</v>
      </c>
      <c r="E243" s="60" t="s">
        <v>38</v>
      </c>
      <c r="F243" s="20">
        <f t="shared" ref="F243:G243" si="65">SUM(F244:F245)</f>
        <v>400409.61</v>
      </c>
      <c r="G243" s="20">
        <f t="shared" si="65"/>
        <v>400409.61</v>
      </c>
      <c r="H243" s="23" t="s">
        <v>162</v>
      </c>
      <c r="I243" s="22" t="s">
        <v>104</v>
      </c>
      <c r="J243" s="118" t="s">
        <v>157</v>
      </c>
      <c r="K243" s="22">
        <v>1</v>
      </c>
      <c r="L243" s="22">
        <v>1</v>
      </c>
    </row>
    <row r="244" spans="1:12" s="4" customFormat="1" ht="72" customHeight="1">
      <c r="A244" s="22"/>
      <c r="B244" s="108"/>
      <c r="C244" s="23"/>
      <c r="D244" s="23"/>
      <c r="E244" s="60" t="s">
        <v>39</v>
      </c>
      <c r="F244" s="20">
        <v>400409.61</v>
      </c>
      <c r="G244" s="20">
        <v>400409.61</v>
      </c>
      <c r="H244" s="23"/>
      <c r="I244" s="22"/>
      <c r="J244" s="118"/>
      <c r="K244" s="22"/>
      <c r="L244" s="22"/>
    </row>
    <row r="245" spans="1:12" s="4" customFormat="1" ht="49.5" customHeight="1">
      <c r="A245" s="22"/>
      <c r="B245" s="108"/>
      <c r="C245" s="23"/>
      <c r="D245" s="23"/>
      <c r="E245" s="60" t="s">
        <v>40</v>
      </c>
      <c r="F245" s="20">
        <v>0</v>
      </c>
      <c r="G245" s="20">
        <v>0</v>
      </c>
      <c r="H245" s="23"/>
      <c r="I245" s="22"/>
      <c r="J245" s="118"/>
      <c r="K245" s="22"/>
      <c r="L245" s="22"/>
    </row>
    <row r="246" spans="1:12" s="4" customFormat="1" ht="30" customHeight="1">
      <c r="A246" s="56" t="s">
        <v>19</v>
      </c>
      <c r="B246" s="108" t="s">
        <v>374</v>
      </c>
      <c r="C246" s="67" t="s">
        <v>106</v>
      </c>
      <c r="D246" s="67" t="s">
        <v>106</v>
      </c>
      <c r="E246" s="60" t="s">
        <v>38</v>
      </c>
      <c r="F246" s="20">
        <f t="shared" ref="F246:G246" si="66">SUM(F247:F248)</f>
        <v>0</v>
      </c>
      <c r="G246" s="20">
        <f t="shared" si="66"/>
        <v>0</v>
      </c>
      <c r="H246" s="67" t="s">
        <v>375</v>
      </c>
      <c r="I246" s="56" t="s">
        <v>61</v>
      </c>
      <c r="J246" s="119" t="s">
        <v>157</v>
      </c>
      <c r="K246" s="56">
        <v>0</v>
      </c>
      <c r="L246" s="56">
        <v>0</v>
      </c>
    </row>
    <row r="247" spans="1:12" s="4" customFormat="1" ht="73.5" customHeight="1">
      <c r="A247" s="59"/>
      <c r="B247" s="108"/>
      <c r="C247" s="69"/>
      <c r="D247" s="69"/>
      <c r="E247" s="60" t="s">
        <v>39</v>
      </c>
      <c r="F247" s="20">
        <v>0</v>
      </c>
      <c r="G247" s="20">
        <v>0</v>
      </c>
      <c r="H247" s="69"/>
      <c r="I247" s="59"/>
      <c r="J247" s="120"/>
      <c r="K247" s="59"/>
      <c r="L247" s="59"/>
    </row>
    <row r="248" spans="1:12" s="4" customFormat="1" ht="54" customHeight="1">
      <c r="A248" s="62"/>
      <c r="B248" s="108"/>
      <c r="C248" s="71"/>
      <c r="D248" s="71"/>
      <c r="E248" s="60" t="s">
        <v>40</v>
      </c>
      <c r="F248" s="20">
        <v>0</v>
      </c>
      <c r="G248" s="20">
        <v>0</v>
      </c>
      <c r="H248" s="71"/>
      <c r="I248" s="62"/>
      <c r="J248" s="121"/>
      <c r="K248" s="62"/>
      <c r="L248" s="62"/>
    </row>
    <row r="249" spans="1:12" s="4" customFormat="1" ht="31.5" customHeight="1">
      <c r="A249" s="122" t="s">
        <v>98</v>
      </c>
      <c r="B249" s="122"/>
      <c r="C249" s="123" t="s">
        <v>106</v>
      </c>
      <c r="D249" s="123" t="s">
        <v>106</v>
      </c>
      <c r="E249" s="102" t="s">
        <v>38</v>
      </c>
      <c r="F249" s="94">
        <f t="shared" ref="F249:G251" si="67">F207</f>
        <v>491409.61</v>
      </c>
      <c r="G249" s="94">
        <f t="shared" si="67"/>
        <v>491409.61</v>
      </c>
      <c r="H249" s="92" t="s">
        <v>36</v>
      </c>
      <c r="I249" s="92" t="s">
        <v>36</v>
      </c>
      <c r="J249" s="92" t="s">
        <v>36</v>
      </c>
      <c r="K249" s="92" t="s">
        <v>36</v>
      </c>
      <c r="L249" s="92" t="s">
        <v>36</v>
      </c>
    </row>
    <row r="250" spans="1:12" s="4" customFormat="1" ht="78.75" customHeight="1">
      <c r="A250" s="122"/>
      <c r="B250" s="122"/>
      <c r="C250" s="123"/>
      <c r="D250" s="123"/>
      <c r="E250" s="102" t="s">
        <v>39</v>
      </c>
      <c r="F250" s="94">
        <f t="shared" si="67"/>
        <v>491409.61</v>
      </c>
      <c r="G250" s="94">
        <f t="shared" si="67"/>
        <v>491409.61</v>
      </c>
      <c r="H250" s="92"/>
      <c r="I250" s="92"/>
      <c r="J250" s="92"/>
      <c r="K250" s="92"/>
      <c r="L250" s="92"/>
    </row>
    <row r="251" spans="1:12" s="4" customFormat="1" ht="52.5" customHeight="1">
      <c r="A251" s="122"/>
      <c r="B251" s="122"/>
      <c r="C251" s="123"/>
      <c r="D251" s="123"/>
      <c r="E251" s="102" t="s">
        <v>40</v>
      </c>
      <c r="F251" s="94">
        <f t="shared" si="67"/>
        <v>0</v>
      </c>
      <c r="G251" s="94">
        <f t="shared" si="67"/>
        <v>0</v>
      </c>
      <c r="H251" s="92"/>
      <c r="I251" s="92"/>
      <c r="J251" s="92"/>
      <c r="K251" s="92"/>
      <c r="L251" s="92"/>
    </row>
    <row r="252" spans="1:12" s="4" customFormat="1" ht="21.75" customHeight="1">
      <c r="A252" s="29" t="s">
        <v>142</v>
      </c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1"/>
    </row>
    <row r="253" spans="1:12" s="4" customFormat="1" ht="36" customHeight="1">
      <c r="A253" s="29" t="s">
        <v>164</v>
      </c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1"/>
    </row>
    <row r="254" spans="1:12" s="4" customFormat="1" ht="21.75" customHeight="1">
      <c r="A254" s="52" t="s">
        <v>37</v>
      </c>
      <c r="B254" s="42" t="s">
        <v>166</v>
      </c>
      <c r="C254" s="43"/>
      <c r="D254" s="44"/>
      <c r="E254" s="117" t="s">
        <v>38</v>
      </c>
      <c r="F254" s="20">
        <f t="shared" ref="F254:G256" si="68">F257</f>
        <v>260000</v>
      </c>
      <c r="G254" s="20">
        <f t="shared" si="68"/>
        <v>260000</v>
      </c>
      <c r="H254" s="22" t="s">
        <v>36</v>
      </c>
      <c r="I254" s="22" t="s">
        <v>36</v>
      </c>
      <c r="J254" s="22" t="s">
        <v>106</v>
      </c>
      <c r="K254" s="22" t="s">
        <v>106</v>
      </c>
      <c r="L254" s="22" t="s">
        <v>106</v>
      </c>
    </row>
    <row r="255" spans="1:12" s="4" customFormat="1" ht="67.5" customHeight="1">
      <c r="A255" s="52"/>
      <c r="B255" s="45"/>
      <c r="C255" s="46"/>
      <c r="D255" s="47"/>
      <c r="E255" s="60" t="s">
        <v>39</v>
      </c>
      <c r="F255" s="20">
        <f t="shared" si="68"/>
        <v>260000</v>
      </c>
      <c r="G255" s="20">
        <f t="shared" si="68"/>
        <v>260000</v>
      </c>
      <c r="H255" s="22"/>
      <c r="I255" s="22"/>
      <c r="J255" s="22"/>
      <c r="K255" s="22"/>
      <c r="L255" s="22"/>
    </row>
    <row r="256" spans="1:12" s="4" customFormat="1" ht="51" customHeight="1">
      <c r="A256" s="52"/>
      <c r="B256" s="48"/>
      <c r="C256" s="49"/>
      <c r="D256" s="50"/>
      <c r="E256" s="60" t="s">
        <v>40</v>
      </c>
      <c r="F256" s="20">
        <f t="shared" si="68"/>
        <v>0</v>
      </c>
      <c r="G256" s="20">
        <f t="shared" si="68"/>
        <v>0</v>
      </c>
      <c r="H256" s="22"/>
      <c r="I256" s="22"/>
      <c r="J256" s="22"/>
      <c r="K256" s="22"/>
      <c r="L256" s="22"/>
    </row>
    <row r="257" spans="1:12" s="4" customFormat="1" ht="17.25" customHeight="1">
      <c r="A257" s="124" t="s">
        <v>41</v>
      </c>
      <c r="B257" s="55" t="s">
        <v>165</v>
      </c>
      <c r="C257" s="22" t="s">
        <v>106</v>
      </c>
      <c r="D257" s="22" t="s">
        <v>452</v>
      </c>
      <c r="E257" s="117" t="s">
        <v>38</v>
      </c>
      <c r="F257" s="20">
        <f t="shared" ref="F257:G259" si="69">F260+F263+F266+F269+F272+F275+F278</f>
        <v>260000</v>
      </c>
      <c r="G257" s="20">
        <f t="shared" si="69"/>
        <v>260000</v>
      </c>
      <c r="H257" s="22" t="s">
        <v>36</v>
      </c>
      <c r="I257" s="22" t="s">
        <v>36</v>
      </c>
      <c r="J257" s="22" t="s">
        <v>106</v>
      </c>
      <c r="K257" s="22" t="s">
        <v>106</v>
      </c>
      <c r="L257" s="22" t="s">
        <v>106</v>
      </c>
    </row>
    <row r="258" spans="1:12" s="4" customFormat="1" ht="69" customHeight="1">
      <c r="A258" s="124"/>
      <c r="B258" s="58"/>
      <c r="C258" s="22"/>
      <c r="D258" s="22"/>
      <c r="E258" s="60" t="s">
        <v>39</v>
      </c>
      <c r="F258" s="20">
        <f t="shared" si="69"/>
        <v>260000</v>
      </c>
      <c r="G258" s="20">
        <f t="shared" si="69"/>
        <v>260000</v>
      </c>
      <c r="H258" s="22"/>
      <c r="I258" s="22"/>
      <c r="J258" s="22"/>
      <c r="K258" s="22"/>
      <c r="L258" s="22"/>
    </row>
    <row r="259" spans="1:12" s="4" customFormat="1" ht="71.25" customHeight="1">
      <c r="A259" s="124"/>
      <c r="B259" s="58"/>
      <c r="C259" s="22"/>
      <c r="D259" s="22"/>
      <c r="E259" s="60" t="s">
        <v>40</v>
      </c>
      <c r="F259" s="20">
        <f t="shared" si="69"/>
        <v>0</v>
      </c>
      <c r="G259" s="20">
        <f t="shared" si="69"/>
        <v>0</v>
      </c>
      <c r="H259" s="22"/>
      <c r="I259" s="22"/>
      <c r="J259" s="22"/>
      <c r="K259" s="22"/>
      <c r="L259" s="22"/>
    </row>
    <row r="260" spans="1:12" s="4" customFormat="1" ht="19.5" customHeight="1">
      <c r="A260" s="124" t="s">
        <v>42</v>
      </c>
      <c r="B260" s="58" t="s">
        <v>339</v>
      </c>
      <c r="C260" s="22" t="s">
        <v>106</v>
      </c>
      <c r="D260" s="22" t="s">
        <v>106</v>
      </c>
      <c r="E260" s="117" t="s">
        <v>38</v>
      </c>
      <c r="F260" s="20">
        <f t="shared" ref="F260:G260" si="70">SUM(F261:F262)</f>
        <v>0</v>
      </c>
      <c r="G260" s="20">
        <f t="shared" si="70"/>
        <v>0</v>
      </c>
      <c r="H260" s="23" t="s">
        <v>167</v>
      </c>
      <c r="I260" s="22" t="s">
        <v>5</v>
      </c>
      <c r="J260" s="22" t="s">
        <v>157</v>
      </c>
      <c r="K260" s="22">
        <v>0</v>
      </c>
      <c r="L260" s="22">
        <v>0</v>
      </c>
    </row>
    <row r="261" spans="1:12" s="4" customFormat="1" ht="69.75" customHeight="1">
      <c r="A261" s="124"/>
      <c r="B261" s="58"/>
      <c r="C261" s="22"/>
      <c r="D261" s="22"/>
      <c r="E261" s="60" t="s">
        <v>39</v>
      </c>
      <c r="F261" s="20">
        <v>0</v>
      </c>
      <c r="G261" s="20">
        <v>0</v>
      </c>
      <c r="H261" s="23"/>
      <c r="I261" s="22"/>
      <c r="J261" s="22"/>
      <c r="K261" s="22"/>
      <c r="L261" s="22"/>
    </row>
    <row r="262" spans="1:12" s="4" customFormat="1" ht="54" customHeight="1">
      <c r="A262" s="124"/>
      <c r="B262" s="58"/>
      <c r="C262" s="22"/>
      <c r="D262" s="22"/>
      <c r="E262" s="60" t="s">
        <v>40</v>
      </c>
      <c r="F262" s="20">
        <v>0</v>
      </c>
      <c r="G262" s="20">
        <v>0</v>
      </c>
      <c r="H262" s="23"/>
      <c r="I262" s="22"/>
      <c r="J262" s="22"/>
      <c r="K262" s="22"/>
      <c r="L262" s="22"/>
    </row>
    <row r="263" spans="1:12" s="4" customFormat="1" ht="19.5" customHeight="1">
      <c r="A263" s="124" t="s">
        <v>43</v>
      </c>
      <c r="B263" s="58" t="s">
        <v>168</v>
      </c>
      <c r="C263" s="22">
        <v>502</v>
      </c>
      <c r="D263" s="22" t="s">
        <v>453</v>
      </c>
      <c r="E263" s="117" t="s">
        <v>38</v>
      </c>
      <c r="F263" s="20">
        <f t="shared" ref="F263:G263" si="71">SUM(F264:F265)</f>
        <v>175000</v>
      </c>
      <c r="G263" s="20">
        <f t="shared" si="71"/>
        <v>175000</v>
      </c>
      <c r="H263" s="23" t="s">
        <v>169</v>
      </c>
      <c r="I263" s="22" t="s">
        <v>171</v>
      </c>
      <c r="J263" s="22" t="s">
        <v>157</v>
      </c>
      <c r="K263" s="22">
        <v>0</v>
      </c>
      <c r="L263" s="22">
        <v>0</v>
      </c>
    </row>
    <row r="264" spans="1:12" s="4" customFormat="1" ht="103.5" customHeight="1">
      <c r="A264" s="124"/>
      <c r="B264" s="58"/>
      <c r="C264" s="22"/>
      <c r="D264" s="22"/>
      <c r="E264" s="60" t="s">
        <v>39</v>
      </c>
      <c r="F264" s="20">
        <v>175000</v>
      </c>
      <c r="G264" s="20">
        <v>175000</v>
      </c>
      <c r="H264" s="23"/>
      <c r="I264" s="22"/>
      <c r="J264" s="22"/>
      <c r="K264" s="22"/>
      <c r="L264" s="22"/>
    </row>
    <row r="265" spans="1:12" s="4" customFormat="1" ht="80.25" customHeight="1">
      <c r="A265" s="124"/>
      <c r="B265" s="58"/>
      <c r="C265" s="22"/>
      <c r="D265" s="22"/>
      <c r="E265" s="60" t="s">
        <v>40</v>
      </c>
      <c r="F265" s="20">
        <v>0</v>
      </c>
      <c r="G265" s="20">
        <v>0</v>
      </c>
      <c r="H265" s="18" t="s">
        <v>170</v>
      </c>
      <c r="I265" s="18" t="s">
        <v>5</v>
      </c>
      <c r="J265" s="18" t="s">
        <v>157</v>
      </c>
      <c r="K265" s="18">
        <v>0</v>
      </c>
      <c r="L265" s="18">
        <v>0</v>
      </c>
    </row>
    <row r="266" spans="1:12" s="4" customFormat="1" ht="18.75" customHeight="1">
      <c r="A266" s="124" t="s">
        <v>44</v>
      </c>
      <c r="B266" s="58" t="s">
        <v>346</v>
      </c>
      <c r="C266" s="22" t="s">
        <v>106</v>
      </c>
      <c r="D266" s="22" t="s">
        <v>106</v>
      </c>
      <c r="E266" s="117" t="s">
        <v>38</v>
      </c>
      <c r="F266" s="20">
        <f t="shared" ref="F266:G266" si="72">SUM(F267:F268)</f>
        <v>0</v>
      </c>
      <c r="G266" s="20">
        <f t="shared" si="72"/>
        <v>0</v>
      </c>
      <c r="H266" s="23" t="s">
        <v>172</v>
      </c>
      <c r="I266" s="23" t="s">
        <v>5</v>
      </c>
      <c r="J266" s="23" t="s">
        <v>157</v>
      </c>
      <c r="K266" s="23">
        <v>4</v>
      </c>
      <c r="L266" s="23">
        <v>4</v>
      </c>
    </row>
    <row r="267" spans="1:12" s="4" customFormat="1" ht="71.25" customHeight="1">
      <c r="A267" s="124"/>
      <c r="B267" s="58"/>
      <c r="C267" s="22"/>
      <c r="D267" s="22"/>
      <c r="E267" s="60" t="s">
        <v>39</v>
      </c>
      <c r="F267" s="20">
        <v>0</v>
      </c>
      <c r="G267" s="20">
        <v>0</v>
      </c>
      <c r="H267" s="23"/>
      <c r="I267" s="23"/>
      <c r="J267" s="23"/>
      <c r="K267" s="23"/>
      <c r="L267" s="23"/>
    </row>
    <row r="268" spans="1:12" s="4" customFormat="1" ht="81.75" customHeight="1">
      <c r="A268" s="124"/>
      <c r="B268" s="58"/>
      <c r="C268" s="22"/>
      <c r="D268" s="22"/>
      <c r="E268" s="60" t="s">
        <v>40</v>
      </c>
      <c r="F268" s="20">
        <v>0</v>
      </c>
      <c r="G268" s="20">
        <v>0</v>
      </c>
      <c r="H268" s="18" t="s">
        <v>173</v>
      </c>
      <c r="I268" s="18" t="s">
        <v>84</v>
      </c>
      <c r="J268" s="18" t="s">
        <v>157</v>
      </c>
      <c r="K268" s="18">
        <v>100</v>
      </c>
      <c r="L268" s="18">
        <v>100</v>
      </c>
    </row>
    <row r="269" spans="1:12" s="4" customFormat="1" ht="17.25" customHeight="1">
      <c r="A269" s="124" t="s">
        <v>89</v>
      </c>
      <c r="B269" s="58" t="s">
        <v>174</v>
      </c>
      <c r="C269" s="22" t="s">
        <v>106</v>
      </c>
      <c r="D269" s="22" t="s">
        <v>106</v>
      </c>
      <c r="E269" s="117" t="s">
        <v>38</v>
      </c>
      <c r="F269" s="20">
        <f t="shared" ref="F269:G269" si="73">SUM(F270:F271)</f>
        <v>0</v>
      </c>
      <c r="G269" s="20">
        <f t="shared" si="73"/>
        <v>0</v>
      </c>
      <c r="H269" s="23" t="s">
        <v>175</v>
      </c>
      <c r="I269" s="22" t="s">
        <v>5</v>
      </c>
      <c r="J269" s="22" t="s">
        <v>157</v>
      </c>
      <c r="K269" s="22">
        <v>0</v>
      </c>
      <c r="L269" s="22">
        <v>0</v>
      </c>
    </row>
    <row r="270" spans="1:12" s="4" customFormat="1" ht="70.5" customHeight="1">
      <c r="A270" s="124"/>
      <c r="B270" s="58"/>
      <c r="C270" s="22"/>
      <c r="D270" s="22"/>
      <c r="E270" s="60" t="s">
        <v>39</v>
      </c>
      <c r="F270" s="20">
        <v>0</v>
      </c>
      <c r="G270" s="20">
        <v>0</v>
      </c>
      <c r="H270" s="23"/>
      <c r="I270" s="22"/>
      <c r="J270" s="22"/>
      <c r="K270" s="22"/>
      <c r="L270" s="22"/>
    </row>
    <row r="271" spans="1:12" s="4" customFormat="1" ht="58.5" customHeight="1">
      <c r="A271" s="124"/>
      <c r="B271" s="58"/>
      <c r="C271" s="22"/>
      <c r="D271" s="22"/>
      <c r="E271" s="60" t="s">
        <v>40</v>
      </c>
      <c r="F271" s="20">
        <v>0</v>
      </c>
      <c r="G271" s="20">
        <v>0</v>
      </c>
      <c r="H271" s="23"/>
      <c r="I271" s="22"/>
      <c r="J271" s="22"/>
      <c r="K271" s="22"/>
      <c r="L271" s="22"/>
    </row>
    <row r="272" spans="1:12" s="4" customFormat="1" ht="18.75" customHeight="1">
      <c r="A272" s="124" t="s">
        <v>90</v>
      </c>
      <c r="B272" s="58" t="s">
        <v>176</v>
      </c>
      <c r="C272" s="22">
        <v>502</v>
      </c>
      <c r="D272" s="22" t="s">
        <v>454</v>
      </c>
      <c r="E272" s="117" t="s">
        <v>38</v>
      </c>
      <c r="F272" s="20">
        <f t="shared" ref="F272:G272" si="74">SUM(F273:F274)</f>
        <v>85000</v>
      </c>
      <c r="G272" s="20">
        <f t="shared" si="74"/>
        <v>85000</v>
      </c>
      <c r="H272" s="23" t="s">
        <v>118</v>
      </c>
      <c r="I272" s="22" t="s">
        <v>104</v>
      </c>
      <c r="J272" s="22" t="s">
        <v>157</v>
      </c>
      <c r="K272" s="22">
        <v>1</v>
      </c>
      <c r="L272" s="22">
        <v>1</v>
      </c>
    </row>
    <row r="273" spans="1:12" s="4" customFormat="1" ht="68.25" customHeight="1">
      <c r="A273" s="124"/>
      <c r="B273" s="58"/>
      <c r="C273" s="22"/>
      <c r="D273" s="22"/>
      <c r="E273" s="60" t="s">
        <v>39</v>
      </c>
      <c r="F273" s="20">
        <v>85000</v>
      </c>
      <c r="G273" s="20">
        <v>85000</v>
      </c>
      <c r="H273" s="23"/>
      <c r="I273" s="22"/>
      <c r="J273" s="22"/>
      <c r="K273" s="22"/>
      <c r="L273" s="22"/>
    </row>
    <row r="274" spans="1:12" s="4" customFormat="1" ht="54.75" customHeight="1">
      <c r="A274" s="124"/>
      <c r="B274" s="58"/>
      <c r="C274" s="22"/>
      <c r="D274" s="22"/>
      <c r="E274" s="60" t="s">
        <v>40</v>
      </c>
      <c r="F274" s="20">
        <v>0</v>
      </c>
      <c r="G274" s="20">
        <v>0</v>
      </c>
      <c r="H274" s="23"/>
      <c r="I274" s="22"/>
      <c r="J274" s="22"/>
      <c r="K274" s="22"/>
      <c r="L274" s="22"/>
    </row>
    <row r="275" spans="1:12" s="4" customFormat="1" ht="19.5" customHeight="1">
      <c r="A275" s="124" t="s">
        <v>91</v>
      </c>
      <c r="B275" s="58" t="s">
        <v>179</v>
      </c>
      <c r="C275" s="22" t="s">
        <v>106</v>
      </c>
      <c r="D275" s="22" t="s">
        <v>106</v>
      </c>
      <c r="E275" s="117" t="s">
        <v>38</v>
      </c>
      <c r="F275" s="20">
        <f t="shared" ref="F275:G275" si="75">SUM(F276:F277)</f>
        <v>0</v>
      </c>
      <c r="G275" s="20">
        <f t="shared" si="75"/>
        <v>0</v>
      </c>
      <c r="H275" s="23" t="s">
        <v>177</v>
      </c>
      <c r="I275" s="22" t="s">
        <v>10</v>
      </c>
      <c r="J275" s="22" t="s">
        <v>157</v>
      </c>
      <c r="K275" s="22">
        <v>2273</v>
      </c>
      <c r="L275" s="22">
        <v>2273</v>
      </c>
    </row>
    <row r="276" spans="1:12" s="4" customFormat="1" ht="72.75" customHeight="1">
      <c r="A276" s="124"/>
      <c r="B276" s="58"/>
      <c r="C276" s="22"/>
      <c r="D276" s="22"/>
      <c r="E276" s="60" t="s">
        <v>39</v>
      </c>
      <c r="F276" s="20">
        <v>0</v>
      </c>
      <c r="G276" s="20">
        <v>0</v>
      </c>
      <c r="H276" s="23"/>
      <c r="I276" s="22"/>
      <c r="J276" s="22"/>
      <c r="K276" s="22"/>
      <c r="L276" s="22"/>
    </row>
    <row r="277" spans="1:12" s="4" customFormat="1" ht="53.25" customHeight="1">
      <c r="A277" s="124"/>
      <c r="B277" s="58"/>
      <c r="C277" s="22"/>
      <c r="D277" s="22"/>
      <c r="E277" s="60" t="s">
        <v>40</v>
      </c>
      <c r="F277" s="20">
        <v>0</v>
      </c>
      <c r="G277" s="20">
        <v>0</v>
      </c>
      <c r="H277" s="23"/>
      <c r="I277" s="22"/>
      <c r="J277" s="22"/>
      <c r="K277" s="22"/>
      <c r="L277" s="22"/>
    </row>
    <row r="278" spans="1:12" s="4" customFormat="1" ht="17.25" customHeight="1">
      <c r="A278" s="22" t="s">
        <v>92</v>
      </c>
      <c r="B278" s="58" t="s">
        <v>180</v>
      </c>
      <c r="C278" s="22" t="s">
        <v>106</v>
      </c>
      <c r="D278" s="22" t="s">
        <v>106</v>
      </c>
      <c r="E278" s="117" t="s">
        <v>38</v>
      </c>
      <c r="F278" s="20">
        <f t="shared" ref="F278:G278" si="76">SUM(F279:F280)</f>
        <v>0</v>
      </c>
      <c r="G278" s="20">
        <f t="shared" si="76"/>
        <v>0</v>
      </c>
      <c r="H278" s="23" t="s">
        <v>178</v>
      </c>
      <c r="I278" s="22" t="s">
        <v>5</v>
      </c>
      <c r="J278" s="22" t="s">
        <v>157</v>
      </c>
      <c r="K278" s="22">
        <v>12</v>
      </c>
      <c r="L278" s="22">
        <v>12</v>
      </c>
    </row>
    <row r="279" spans="1:12" s="4" customFormat="1" ht="69.75" customHeight="1">
      <c r="A279" s="22"/>
      <c r="B279" s="58"/>
      <c r="C279" s="22"/>
      <c r="D279" s="22"/>
      <c r="E279" s="60" t="s">
        <v>39</v>
      </c>
      <c r="F279" s="20">
        <v>0</v>
      </c>
      <c r="G279" s="20">
        <v>0</v>
      </c>
      <c r="H279" s="23"/>
      <c r="I279" s="22"/>
      <c r="J279" s="22"/>
      <c r="K279" s="22"/>
      <c r="L279" s="22"/>
    </row>
    <row r="280" spans="1:12" s="4" customFormat="1" ht="53.25" customHeight="1">
      <c r="A280" s="22"/>
      <c r="B280" s="58"/>
      <c r="C280" s="22"/>
      <c r="D280" s="22"/>
      <c r="E280" s="60" t="s">
        <v>40</v>
      </c>
      <c r="F280" s="20">
        <v>0</v>
      </c>
      <c r="G280" s="20">
        <v>0</v>
      </c>
      <c r="H280" s="23"/>
      <c r="I280" s="22"/>
      <c r="J280" s="22"/>
      <c r="K280" s="22"/>
      <c r="L280" s="22"/>
    </row>
    <row r="281" spans="1:12" s="4" customFormat="1" ht="33.75" customHeight="1">
      <c r="A281" s="122" t="s">
        <v>101</v>
      </c>
      <c r="B281" s="122"/>
      <c r="C281" s="92" t="s">
        <v>106</v>
      </c>
      <c r="D281" s="92" t="s">
        <v>106</v>
      </c>
      <c r="E281" s="102" t="s">
        <v>38</v>
      </c>
      <c r="F281" s="94">
        <f t="shared" ref="F281:G283" si="77">F254</f>
        <v>260000</v>
      </c>
      <c r="G281" s="94">
        <f t="shared" si="77"/>
        <v>260000</v>
      </c>
      <c r="H281" s="92" t="s">
        <v>36</v>
      </c>
      <c r="I281" s="92" t="s">
        <v>36</v>
      </c>
      <c r="J281" s="92" t="s">
        <v>106</v>
      </c>
      <c r="K281" s="92" t="s">
        <v>106</v>
      </c>
      <c r="L281" s="92" t="s">
        <v>106</v>
      </c>
    </row>
    <row r="282" spans="1:12" s="4" customFormat="1" ht="75.75" customHeight="1">
      <c r="A282" s="122"/>
      <c r="B282" s="122"/>
      <c r="C282" s="92"/>
      <c r="D282" s="92"/>
      <c r="E282" s="102" t="s">
        <v>39</v>
      </c>
      <c r="F282" s="94">
        <f t="shared" si="77"/>
        <v>260000</v>
      </c>
      <c r="G282" s="94">
        <f t="shared" si="77"/>
        <v>260000</v>
      </c>
      <c r="H282" s="92"/>
      <c r="I282" s="92"/>
      <c r="J282" s="92"/>
      <c r="K282" s="92"/>
      <c r="L282" s="92"/>
    </row>
    <row r="283" spans="1:12" s="4" customFormat="1" ht="52.5" customHeight="1">
      <c r="A283" s="122"/>
      <c r="B283" s="122"/>
      <c r="C283" s="92"/>
      <c r="D283" s="92"/>
      <c r="E283" s="102" t="s">
        <v>40</v>
      </c>
      <c r="F283" s="94">
        <f t="shared" si="77"/>
        <v>0</v>
      </c>
      <c r="G283" s="94">
        <f t="shared" si="77"/>
        <v>0</v>
      </c>
      <c r="H283" s="92"/>
      <c r="I283" s="92"/>
      <c r="J283" s="92"/>
      <c r="K283" s="92"/>
      <c r="L283" s="92"/>
    </row>
    <row r="284" spans="1:12" s="4" customFormat="1" ht="20.25" customHeight="1">
      <c r="A284" s="29" t="s">
        <v>2</v>
      </c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1"/>
    </row>
    <row r="285" spans="1:12" s="4" customFormat="1" ht="18" customHeight="1">
      <c r="A285" s="29" t="s">
        <v>3</v>
      </c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1"/>
    </row>
    <row r="286" spans="1:12" s="4" customFormat="1" ht="19.5" customHeight="1">
      <c r="A286" s="23" t="s">
        <v>37</v>
      </c>
      <c r="B286" s="42" t="s">
        <v>88</v>
      </c>
      <c r="C286" s="43"/>
      <c r="D286" s="44"/>
      <c r="E286" s="117" t="s">
        <v>38</v>
      </c>
      <c r="F286" s="20">
        <f t="shared" ref="F286:G288" si="78">F289</f>
        <v>3630846.94</v>
      </c>
      <c r="G286" s="20">
        <f t="shared" si="78"/>
        <v>2750243.6799999997</v>
      </c>
      <c r="H286" s="22" t="s">
        <v>36</v>
      </c>
      <c r="I286" s="22" t="s">
        <v>36</v>
      </c>
      <c r="J286" s="22" t="s">
        <v>106</v>
      </c>
      <c r="K286" s="22" t="s">
        <v>106</v>
      </c>
      <c r="L286" s="22" t="s">
        <v>106</v>
      </c>
    </row>
    <row r="287" spans="1:12" s="4" customFormat="1" ht="69" customHeight="1">
      <c r="A287" s="23"/>
      <c r="B287" s="45"/>
      <c r="C287" s="46"/>
      <c r="D287" s="47"/>
      <c r="E287" s="60" t="s">
        <v>39</v>
      </c>
      <c r="F287" s="20">
        <f t="shared" si="78"/>
        <v>3630846.94</v>
      </c>
      <c r="G287" s="20">
        <f t="shared" si="78"/>
        <v>2750243.6799999997</v>
      </c>
      <c r="H287" s="22"/>
      <c r="I287" s="22"/>
      <c r="J287" s="22"/>
      <c r="K287" s="22"/>
      <c r="L287" s="22"/>
    </row>
    <row r="288" spans="1:12" s="4" customFormat="1" ht="52.5" customHeight="1">
      <c r="A288" s="23"/>
      <c r="B288" s="48"/>
      <c r="C288" s="49"/>
      <c r="D288" s="50"/>
      <c r="E288" s="60" t="s">
        <v>40</v>
      </c>
      <c r="F288" s="20">
        <f t="shared" si="78"/>
        <v>0</v>
      </c>
      <c r="G288" s="20">
        <f t="shared" si="78"/>
        <v>0</v>
      </c>
      <c r="H288" s="22"/>
      <c r="I288" s="22"/>
      <c r="J288" s="22"/>
      <c r="K288" s="22"/>
      <c r="L288" s="22"/>
    </row>
    <row r="289" spans="1:12" s="4" customFormat="1" ht="20.25" customHeight="1">
      <c r="A289" s="23" t="s">
        <v>41</v>
      </c>
      <c r="B289" s="55" t="s">
        <v>143</v>
      </c>
      <c r="C289" s="22" t="s">
        <v>106</v>
      </c>
      <c r="D289" s="22" t="s">
        <v>455</v>
      </c>
      <c r="E289" s="117" t="s">
        <v>38</v>
      </c>
      <c r="F289" s="20">
        <f t="shared" ref="F289:G291" si="79">F292+F295+F298+F301+F304+F307+F310</f>
        <v>3630846.94</v>
      </c>
      <c r="G289" s="20">
        <f t="shared" si="79"/>
        <v>2750243.6799999997</v>
      </c>
      <c r="H289" s="22" t="s">
        <v>36</v>
      </c>
      <c r="I289" s="22" t="s">
        <v>36</v>
      </c>
      <c r="J289" s="22" t="s">
        <v>106</v>
      </c>
      <c r="K289" s="22" t="s">
        <v>106</v>
      </c>
      <c r="L289" s="22" t="s">
        <v>106</v>
      </c>
    </row>
    <row r="290" spans="1:12" s="4" customFormat="1" ht="78" customHeight="1">
      <c r="A290" s="23"/>
      <c r="B290" s="55"/>
      <c r="C290" s="22"/>
      <c r="D290" s="22"/>
      <c r="E290" s="60" t="s">
        <v>39</v>
      </c>
      <c r="F290" s="20">
        <f t="shared" si="79"/>
        <v>3630846.94</v>
      </c>
      <c r="G290" s="20">
        <f t="shared" si="79"/>
        <v>2750243.6799999997</v>
      </c>
      <c r="H290" s="22"/>
      <c r="I290" s="22"/>
      <c r="J290" s="22"/>
      <c r="K290" s="22"/>
      <c r="L290" s="22"/>
    </row>
    <row r="291" spans="1:12" s="4" customFormat="1" ht="77.25" customHeight="1">
      <c r="A291" s="23"/>
      <c r="B291" s="55"/>
      <c r="C291" s="22"/>
      <c r="D291" s="22"/>
      <c r="E291" s="60" t="s">
        <v>40</v>
      </c>
      <c r="F291" s="20">
        <f t="shared" si="79"/>
        <v>0</v>
      </c>
      <c r="G291" s="20">
        <f t="shared" si="79"/>
        <v>0</v>
      </c>
      <c r="H291" s="22"/>
      <c r="I291" s="22"/>
      <c r="J291" s="22"/>
      <c r="K291" s="22"/>
      <c r="L291" s="22"/>
    </row>
    <row r="292" spans="1:12" s="4" customFormat="1" ht="18.75" customHeight="1">
      <c r="A292" s="22" t="s">
        <v>42</v>
      </c>
      <c r="B292" s="58" t="s">
        <v>210</v>
      </c>
      <c r="C292" s="22" t="s">
        <v>106</v>
      </c>
      <c r="D292" s="22" t="s">
        <v>106</v>
      </c>
      <c r="E292" s="117" t="s">
        <v>38</v>
      </c>
      <c r="F292" s="20">
        <f t="shared" ref="F292:G292" si="80">SUM(F293:F294)</f>
        <v>0</v>
      </c>
      <c r="G292" s="20">
        <f t="shared" si="80"/>
        <v>0</v>
      </c>
      <c r="H292" s="23" t="s">
        <v>211</v>
      </c>
      <c r="I292" s="22" t="s">
        <v>84</v>
      </c>
      <c r="J292" s="22" t="s">
        <v>157</v>
      </c>
      <c r="K292" s="22">
        <v>0</v>
      </c>
      <c r="L292" s="22">
        <v>0</v>
      </c>
    </row>
    <row r="293" spans="1:12" s="4" customFormat="1" ht="68.25" customHeight="1">
      <c r="A293" s="22"/>
      <c r="B293" s="58"/>
      <c r="C293" s="22"/>
      <c r="D293" s="22"/>
      <c r="E293" s="60" t="s">
        <v>39</v>
      </c>
      <c r="F293" s="20">
        <v>0</v>
      </c>
      <c r="G293" s="20">
        <v>0</v>
      </c>
      <c r="H293" s="23"/>
      <c r="I293" s="22"/>
      <c r="J293" s="22"/>
      <c r="K293" s="22"/>
      <c r="L293" s="22"/>
    </row>
    <row r="294" spans="1:12" s="4" customFormat="1" ht="51" customHeight="1">
      <c r="A294" s="22"/>
      <c r="B294" s="58"/>
      <c r="C294" s="22"/>
      <c r="D294" s="22"/>
      <c r="E294" s="60" t="s">
        <v>40</v>
      </c>
      <c r="F294" s="20">
        <v>0</v>
      </c>
      <c r="G294" s="20">
        <v>0</v>
      </c>
      <c r="H294" s="23"/>
      <c r="I294" s="22"/>
      <c r="J294" s="22"/>
      <c r="K294" s="22"/>
      <c r="L294" s="22"/>
    </row>
    <row r="295" spans="1:12" s="4" customFormat="1" ht="21" customHeight="1">
      <c r="A295" s="22" t="s">
        <v>43</v>
      </c>
      <c r="B295" s="58" t="s">
        <v>212</v>
      </c>
      <c r="C295" s="22">
        <v>502</v>
      </c>
      <c r="D295" s="22" t="s">
        <v>456</v>
      </c>
      <c r="E295" s="117" t="s">
        <v>38</v>
      </c>
      <c r="F295" s="20">
        <f t="shared" ref="F295:G295" si="81">SUM(F296:F297)</f>
        <v>818164.26</v>
      </c>
      <c r="G295" s="20">
        <f t="shared" si="81"/>
        <v>0</v>
      </c>
      <c r="H295" s="23" t="s">
        <v>115</v>
      </c>
      <c r="I295" s="22" t="s">
        <v>61</v>
      </c>
      <c r="J295" s="22" t="s">
        <v>157</v>
      </c>
      <c r="K295" s="22">
        <v>0</v>
      </c>
      <c r="L295" s="22">
        <v>0</v>
      </c>
    </row>
    <row r="296" spans="1:12" s="4" customFormat="1" ht="70.5" customHeight="1">
      <c r="A296" s="22"/>
      <c r="B296" s="58"/>
      <c r="C296" s="22"/>
      <c r="D296" s="22"/>
      <c r="E296" s="60" t="s">
        <v>39</v>
      </c>
      <c r="F296" s="20">
        <v>818164.26</v>
      </c>
      <c r="G296" s="20">
        <v>0</v>
      </c>
      <c r="H296" s="23"/>
      <c r="I296" s="22"/>
      <c r="J296" s="22"/>
      <c r="K296" s="22"/>
      <c r="L296" s="22"/>
    </row>
    <row r="297" spans="1:12" s="4" customFormat="1" ht="60" customHeight="1">
      <c r="A297" s="22"/>
      <c r="B297" s="58"/>
      <c r="C297" s="22"/>
      <c r="D297" s="22"/>
      <c r="E297" s="60" t="s">
        <v>40</v>
      </c>
      <c r="F297" s="20">
        <v>0</v>
      </c>
      <c r="G297" s="20">
        <v>0</v>
      </c>
      <c r="H297" s="23"/>
      <c r="I297" s="22"/>
      <c r="J297" s="22"/>
      <c r="K297" s="22"/>
      <c r="L297" s="22"/>
    </row>
    <row r="298" spans="1:12" s="4" customFormat="1" ht="18" customHeight="1">
      <c r="A298" s="22" t="s">
        <v>44</v>
      </c>
      <c r="B298" s="58" t="s">
        <v>213</v>
      </c>
      <c r="C298" s="22">
        <v>502</v>
      </c>
      <c r="D298" s="22" t="s">
        <v>457</v>
      </c>
      <c r="E298" s="117" t="s">
        <v>38</v>
      </c>
      <c r="F298" s="20">
        <f t="shared" ref="F298:G298" si="82">SUM(F299:F300)</f>
        <v>1906285.7</v>
      </c>
      <c r="G298" s="20">
        <f t="shared" si="82"/>
        <v>1843846.7</v>
      </c>
      <c r="H298" s="23" t="s">
        <v>183</v>
      </c>
      <c r="I298" s="22" t="s">
        <v>104</v>
      </c>
      <c r="J298" s="22" t="s">
        <v>157</v>
      </c>
      <c r="K298" s="22">
        <v>1</v>
      </c>
      <c r="L298" s="22">
        <v>1</v>
      </c>
    </row>
    <row r="299" spans="1:12" s="4" customFormat="1" ht="70.5" customHeight="1">
      <c r="A299" s="22"/>
      <c r="B299" s="58"/>
      <c r="C299" s="22"/>
      <c r="D299" s="22"/>
      <c r="E299" s="60" t="s">
        <v>39</v>
      </c>
      <c r="F299" s="20">
        <v>1906285.7</v>
      </c>
      <c r="G299" s="20">
        <v>1843846.7</v>
      </c>
      <c r="H299" s="23"/>
      <c r="I299" s="22"/>
      <c r="J299" s="22"/>
      <c r="K299" s="22"/>
      <c r="L299" s="22"/>
    </row>
    <row r="300" spans="1:12" s="4" customFormat="1" ht="51" customHeight="1">
      <c r="A300" s="22"/>
      <c r="B300" s="58"/>
      <c r="C300" s="22"/>
      <c r="D300" s="22"/>
      <c r="E300" s="60" t="s">
        <v>40</v>
      </c>
      <c r="F300" s="20">
        <v>0</v>
      </c>
      <c r="G300" s="20">
        <v>0</v>
      </c>
      <c r="H300" s="23"/>
      <c r="I300" s="22"/>
      <c r="J300" s="22"/>
      <c r="K300" s="22"/>
      <c r="L300" s="22"/>
    </row>
    <row r="301" spans="1:12" s="4" customFormat="1" ht="18.75" customHeight="1">
      <c r="A301" s="22" t="s">
        <v>89</v>
      </c>
      <c r="B301" s="58" t="s">
        <v>214</v>
      </c>
      <c r="C301" s="22" t="s">
        <v>106</v>
      </c>
      <c r="D301" s="22" t="s">
        <v>106</v>
      </c>
      <c r="E301" s="117" t="s">
        <v>38</v>
      </c>
      <c r="F301" s="20">
        <f t="shared" ref="F301:G301" si="83">SUM(F302:F303)</f>
        <v>0</v>
      </c>
      <c r="G301" s="20">
        <f t="shared" si="83"/>
        <v>0</v>
      </c>
      <c r="H301" s="23" t="s">
        <v>215</v>
      </c>
      <c r="I301" s="22" t="s">
        <v>61</v>
      </c>
      <c r="J301" s="22" t="s">
        <v>157</v>
      </c>
      <c r="K301" s="22">
        <v>0</v>
      </c>
      <c r="L301" s="22">
        <v>0</v>
      </c>
    </row>
    <row r="302" spans="1:12" s="4" customFormat="1" ht="72.75" customHeight="1">
      <c r="A302" s="22"/>
      <c r="B302" s="58"/>
      <c r="C302" s="22"/>
      <c r="D302" s="22"/>
      <c r="E302" s="60" t="s">
        <v>39</v>
      </c>
      <c r="F302" s="20">
        <v>0</v>
      </c>
      <c r="G302" s="20">
        <v>0</v>
      </c>
      <c r="H302" s="23"/>
      <c r="I302" s="22"/>
      <c r="J302" s="22"/>
      <c r="K302" s="22"/>
      <c r="L302" s="22"/>
    </row>
    <row r="303" spans="1:12" s="4" customFormat="1" ht="57" customHeight="1">
      <c r="A303" s="22"/>
      <c r="B303" s="58"/>
      <c r="C303" s="22"/>
      <c r="D303" s="22"/>
      <c r="E303" s="60" t="s">
        <v>40</v>
      </c>
      <c r="F303" s="20">
        <v>0</v>
      </c>
      <c r="G303" s="20">
        <v>0</v>
      </c>
      <c r="H303" s="23"/>
      <c r="I303" s="22"/>
      <c r="J303" s="22"/>
      <c r="K303" s="22"/>
      <c r="L303" s="22"/>
    </row>
    <row r="304" spans="1:12" s="4" customFormat="1" ht="19.5" customHeight="1">
      <c r="A304" s="22" t="s">
        <v>90</v>
      </c>
      <c r="B304" s="58" t="s">
        <v>216</v>
      </c>
      <c r="C304" s="22" t="s">
        <v>106</v>
      </c>
      <c r="D304" s="22" t="s">
        <v>106</v>
      </c>
      <c r="E304" s="117" t="s">
        <v>38</v>
      </c>
      <c r="F304" s="20">
        <f t="shared" ref="F304:G304" si="84">SUM(F305:F306)</f>
        <v>0</v>
      </c>
      <c r="G304" s="20">
        <f t="shared" si="84"/>
        <v>0</v>
      </c>
      <c r="H304" s="23" t="s">
        <v>149</v>
      </c>
      <c r="I304" s="22" t="s">
        <v>5</v>
      </c>
      <c r="J304" s="22" t="s">
        <v>157</v>
      </c>
      <c r="K304" s="22">
        <v>0</v>
      </c>
      <c r="L304" s="22">
        <v>0</v>
      </c>
    </row>
    <row r="305" spans="1:12" s="4" customFormat="1" ht="71.25" customHeight="1">
      <c r="A305" s="22"/>
      <c r="B305" s="58"/>
      <c r="C305" s="22"/>
      <c r="D305" s="22"/>
      <c r="E305" s="60" t="s">
        <v>39</v>
      </c>
      <c r="F305" s="20">
        <v>0</v>
      </c>
      <c r="G305" s="20">
        <v>0</v>
      </c>
      <c r="H305" s="23"/>
      <c r="I305" s="22"/>
      <c r="J305" s="22"/>
      <c r="K305" s="22"/>
      <c r="L305" s="22"/>
    </row>
    <row r="306" spans="1:12" s="4" customFormat="1" ht="57" customHeight="1">
      <c r="A306" s="22"/>
      <c r="B306" s="58"/>
      <c r="C306" s="22"/>
      <c r="D306" s="22"/>
      <c r="E306" s="60" t="s">
        <v>40</v>
      </c>
      <c r="F306" s="20">
        <v>0</v>
      </c>
      <c r="G306" s="20">
        <v>0</v>
      </c>
      <c r="H306" s="23"/>
      <c r="I306" s="22"/>
      <c r="J306" s="22"/>
      <c r="K306" s="22"/>
      <c r="L306" s="22"/>
    </row>
    <row r="307" spans="1:12" s="4" customFormat="1" ht="20.25" customHeight="1">
      <c r="A307" s="22" t="s">
        <v>91</v>
      </c>
      <c r="B307" s="58" t="s">
        <v>360</v>
      </c>
      <c r="C307" s="22" t="s">
        <v>106</v>
      </c>
      <c r="D307" s="22" t="s">
        <v>106</v>
      </c>
      <c r="E307" s="76" t="s">
        <v>38</v>
      </c>
      <c r="F307" s="20">
        <f t="shared" ref="F307:G307" si="85">SUM(F308:F309)</f>
        <v>0</v>
      </c>
      <c r="G307" s="20">
        <f t="shared" si="85"/>
        <v>0</v>
      </c>
      <c r="H307" s="23" t="s">
        <v>217</v>
      </c>
      <c r="I307" s="22" t="s">
        <v>5</v>
      </c>
      <c r="J307" s="22" t="s">
        <v>157</v>
      </c>
      <c r="K307" s="22">
        <v>0</v>
      </c>
      <c r="L307" s="22">
        <v>0</v>
      </c>
    </row>
    <row r="308" spans="1:12" s="4" customFormat="1" ht="66.75" customHeight="1">
      <c r="A308" s="22"/>
      <c r="B308" s="58"/>
      <c r="C308" s="22"/>
      <c r="D308" s="22"/>
      <c r="E308" s="53" t="s">
        <v>39</v>
      </c>
      <c r="F308" s="20">
        <v>0</v>
      </c>
      <c r="G308" s="20">
        <v>0</v>
      </c>
      <c r="H308" s="23"/>
      <c r="I308" s="22"/>
      <c r="J308" s="22"/>
      <c r="K308" s="22"/>
      <c r="L308" s="22"/>
    </row>
    <row r="309" spans="1:12" s="4" customFormat="1" ht="52.5" customHeight="1">
      <c r="A309" s="22"/>
      <c r="B309" s="58"/>
      <c r="C309" s="22"/>
      <c r="D309" s="22"/>
      <c r="E309" s="53" t="s">
        <v>40</v>
      </c>
      <c r="F309" s="20">
        <v>0</v>
      </c>
      <c r="G309" s="20">
        <v>0</v>
      </c>
      <c r="H309" s="23"/>
      <c r="I309" s="22"/>
      <c r="J309" s="22"/>
      <c r="K309" s="22"/>
      <c r="L309" s="22"/>
    </row>
    <row r="310" spans="1:12" s="4" customFormat="1" ht="48.75" customHeight="1">
      <c r="A310" s="56" t="s">
        <v>92</v>
      </c>
      <c r="B310" s="63" t="s">
        <v>380</v>
      </c>
      <c r="C310" s="56">
        <v>502</v>
      </c>
      <c r="D310" s="56" t="s">
        <v>458</v>
      </c>
      <c r="E310" s="76" t="s">
        <v>38</v>
      </c>
      <c r="F310" s="20">
        <f t="shared" ref="F310:G310" si="86">SUM(F311:F312)</f>
        <v>906396.98</v>
      </c>
      <c r="G310" s="20">
        <f t="shared" si="86"/>
        <v>906396.98</v>
      </c>
      <c r="H310" s="67" t="s">
        <v>381</v>
      </c>
      <c r="I310" s="56" t="s">
        <v>84</v>
      </c>
      <c r="J310" s="56" t="s">
        <v>157</v>
      </c>
      <c r="K310" s="56">
        <v>100</v>
      </c>
      <c r="L310" s="56">
        <v>100</v>
      </c>
    </row>
    <row r="311" spans="1:12" s="4" customFormat="1" ht="153.75" customHeight="1">
      <c r="A311" s="59"/>
      <c r="B311" s="64"/>
      <c r="C311" s="59"/>
      <c r="D311" s="59"/>
      <c r="E311" s="53" t="s">
        <v>39</v>
      </c>
      <c r="F311" s="20">
        <v>906396.98</v>
      </c>
      <c r="G311" s="20">
        <v>906396.98</v>
      </c>
      <c r="H311" s="69"/>
      <c r="I311" s="59"/>
      <c r="J311" s="59"/>
      <c r="K311" s="59"/>
      <c r="L311" s="59"/>
    </row>
    <row r="312" spans="1:12" s="4" customFormat="1" ht="124.5" customHeight="1">
      <c r="A312" s="62"/>
      <c r="B312" s="65"/>
      <c r="C312" s="62"/>
      <c r="D312" s="62"/>
      <c r="E312" s="53" t="s">
        <v>40</v>
      </c>
      <c r="F312" s="20">
        <v>0</v>
      </c>
      <c r="G312" s="20">
        <v>0</v>
      </c>
      <c r="H312" s="71"/>
      <c r="I312" s="62"/>
      <c r="J312" s="62"/>
      <c r="K312" s="62"/>
      <c r="L312" s="62"/>
    </row>
    <row r="313" spans="1:12" s="4" customFormat="1" ht="18.75" customHeight="1">
      <c r="A313" s="22" t="s">
        <v>45</v>
      </c>
      <c r="B313" s="42" t="s">
        <v>181</v>
      </c>
      <c r="C313" s="43"/>
      <c r="D313" s="44"/>
      <c r="E313" s="117" t="s">
        <v>38</v>
      </c>
      <c r="F313" s="20">
        <f t="shared" ref="F313:G318" si="87">F316</f>
        <v>3056890.25</v>
      </c>
      <c r="G313" s="20">
        <f t="shared" si="87"/>
        <v>2804275.62</v>
      </c>
      <c r="H313" s="22" t="s">
        <v>36</v>
      </c>
      <c r="I313" s="22" t="s">
        <v>36</v>
      </c>
      <c r="J313" s="22" t="s">
        <v>106</v>
      </c>
      <c r="K313" s="22" t="s">
        <v>106</v>
      </c>
      <c r="L313" s="22" t="s">
        <v>106</v>
      </c>
    </row>
    <row r="314" spans="1:12" s="4" customFormat="1" ht="71.25" customHeight="1">
      <c r="A314" s="22"/>
      <c r="B314" s="45"/>
      <c r="C314" s="46"/>
      <c r="D314" s="47"/>
      <c r="E314" s="60" t="s">
        <v>39</v>
      </c>
      <c r="F314" s="20">
        <f t="shared" si="87"/>
        <v>1337519.04</v>
      </c>
      <c r="G314" s="20">
        <f t="shared" si="87"/>
        <v>1120374.47</v>
      </c>
      <c r="H314" s="22"/>
      <c r="I314" s="22"/>
      <c r="J314" s="22"/>
      <c r="K314" s="22"/>
      <c r="L314" s="22"/>
    </row>
    <row r="315" spans="1:12" s="4" customFormat="1" ht="51" customHeight="1">
      <c r="A315" s="22"/>
      <c r="B315" s="48"/>
      <c r="C315" s="49"/>
      <c r="D315" s="50"/>
      <c r="E315" s="60" t="s">
        <v>40</v>
      </c>
      <c r="F315" s="20">
        <f t="shared" si="87"/>
        <v>1719371.21</v>
      </c>
      <c r="G315" s="20">
        <f t="shared" si="87"/>
        <v>1683901.15</v>
      </c>
      <c r="H315" s="22"/>
      <c r="I315" s="22"/>
      <c r="J315" s="22"/>
      <c r="K315" s="22"/>
      <c r="L315" s="22"/>
    </row>
    <row r="316" spans="1:12" s="4" customFormat="1" ht="16.5" customHeight="1">
      <c r="A316" s="22" t="s">
        <v>46</v>
      </c>
      <c r="B316" s="55" t="s">
        <v>182</v>
      </c>
      <c r="C316" s="22" t="s">
        <v>106</v>
      </c>
      <c r="D316" s="22" t="s">
        <v>459</v>
      </c>
      <c r="E316" s="117" t="s">
        <v>38</v>
      </c>
      <c r="F316" s="20">
        <f t="shared" si="87"/>
        <v>3056890.25</v>
      </c>
      <c r="G316" s="20">
        <f t="shared" si="87"/>
        <v>2804275.62</v>
      </c>
      <c r="H316" s="22" t="s">
        <v>36</v>
      </c>
      <c r="I316" s="22" t="s">
        <v>36</v>
      </c>
      <c r="J316" s="22" t="s">
        <v>106</v>
      </c>
      <c r="K316" s="22" t="s">
        <v>106</v>
      </c>
      <c r="L316" s="22" t="s">
        <v>106</v>
      </c>
    </row>
    <row r="317" spans="1:12" s="4" customFormat="1" ht="69.75" customHeight="1">
      <c r="A317" s="22"/>
      <c r="B317" s="58"/>
      <c r="C317" s="22"/>
      <c r="D317" s="22"/>
      <c r="E317" s="60" t="s">
        <v>39</v>
      </c>
      <c r="F317" s="20">
        <f t="shared" si="87"/>
        <v>1337519.04</v>
      </c>
      <c r="G317" s="20">
        <f t="shared" si="87"/>
        <v>1120374.47</v>
      </c>
      <c r="H317" s="22"/>
      <c r="I317" s="22"/>
      <c r="J317" s="22"/>
      <c r="K317" s="22"/>
      <c r="L317" s="22"/>
    </row>
    <row r="318" spans="1:12" s="4" customFormat="1" ht="55.5" customHeight="1">
      <c r="A318" s="22"/>
      <c r="B318" s="58"/>
      <c r="C318" s="22"/>
      <c r="D318" s="22"/>
      <c r="E318" s="60" t="s">
        <v>40</v>
      </c>
      <c r="F318" s="20">
        <f t="shared" si="87"/>
        <v>1719371.21</v>
      </c>
      <c r="G318" s="20">
        <f t="shared" si="87"/>
        <v>1683901.15</v>
      </c>
      <c r="H318" s="22"/>
      <c r="I318" s="22"/>
      <c r="J318" s="22"/>
      <c r="K318" s="22"/>
      <c r="L318" s="22"/>
    </row>
    <row r="319" spans="1:12" s="4" customFormat="1" ht="20.25" customHeight="1">
      <c r="A319" s="22" t="s">
        <v>54</v>
      </c>
      <c r="B319" s="58" t="s">
        <v>152</v>
      </c>
      <c r="C319" s="22">
        <v>502</v>
      </c>
      <c r="D319" s="23" t="s">
        <v>460</v>
      </c>
      <c r="E319" s="117" t="s">
        <v>38</v>
      </c>
      <c r="F319" s="20">
        <f t="shared" ref="F319:G319" si="88">SUM(F320:F321)</f>
        <v>3056890.25</v>
      </c>
      <c r="G319" s="20">
        <f t="shared" si="88"/>
        <v>2804275.62</v>
      </c>
      <c r="H319" s="23" t="s">
        <v>218</v>
      </c>
      <c r="I319" s="22" t="s">
        <v>84</v>
      </c>
      <c r="J319" s="22" t="s">
        <v>157</v>
      </c>
      <c r="K319" s="22">
        <v>78</v>
      </c>
      <c r="L319" s="22">
        <v>78</v>
      </c>
    </row>
    <row r="320" spans="1:12" s="4" customFormat="1" ht="66" customHeight="1">
      <c r="A320" s="22"/>
      <c r="B320" s="58"/>
      <c r="C320" s="22"/>
      <c r="D320" s="22"/>
      <c r="E320" s="60" t="s">
        <v>39</v>
      </c>
      <c r="F320" s="20">
        <v>1337519.04</v>
      </c>
      <c r="G320" s="20">
        <v>1120374.47</v>
      </c>
      <c r="H320" s="23"/>
      <c r="I320" s="22"/>
      <c r="J320" s="22"/>
      <c r="K320" s="22"/>
      <c r="L320" s="22"/>
    </row>
    <row r="321" spans="1:13" s="4" customFormat="1" ht="174" customHeight="1">
      <c r="A321" s="22"/>
      <c r="B321" s="58"/>
      <c r="C321" s="22"/>
      <c r="D321" s="22"/>
      <c r="E321" s="60" t="s">
        <v>40</v>
      </c>
      <c r="F321" s="20">
        <v>1719371.21</v>
      </c>
      <c r="G321" s="20">
        <v>1683901.15</v>
      </c>
      <c r="H321" s="23"/>
      <c r="I321" s="22"/>
      <c r="J321" s="22"/>
      <c r="K321" s="22"/>
      <c r="L321" s="22"/>
    </row>
    <row r="322" spans="1:13" s="4" customFormat="1" ht="30.75" customHeight="1">
      <c r="A322" s="91" t="s">
        <v>28</v>
      </c>
      <c r="B322" s="91"/>
      <c r="C322" s="92" t="s">
        <v>106</v>
      </c>
      <c r="D322" s="92" t="s">
        <v>106</v>
      </c>
      <c r="E322" s="93" t="s">
        <v>38</v>
      </c>
      <c r="F322" s="94">
        <f t="shared" ref="F322:G324" si="89">F286+F313</f>
        <v>6687737.1899999995</v>
      </c>
      <c r="G322" s="94">
        <f t="shared" si="89"/>
        <v>5554519.2999999998</v>
      </c>
      <c r="H322" s="92" t="s">
        <v>36</v>
      </c>
      <c r="I322" s="92" t="s">
        <v>36</v>
      </c>
      <c r="J322" s="92" t="s">
        <v>106</v>
      </c>
      <c r="K322" s="92" t="s">
        <v>106</v>
      </c>
      <c r="L322" s="92" t="s">
        <v>106</v>
      </c>
    </row>
    <row r="323" spans="1:13" s="4" customFormat="1" ht="79.5" customHeight="1">
      <c r="A323" s="91"/>
      <c r="B323" s="91"/>
      <c r="C323" s="92"/>
      <c r="D323" s="92"/>
      <c r="E323" s="102" t="s">
        <v>39</v>
      </c>
      <c r="F323" s="94">
        <f t="shared" si="89"/>
        <v>4968365.9800000004</v>
      </c>
      <c r="G323" s="94">
        <f t="shared" si="89"/>
        <v>3870618.1499999994</v>
      </c>
      <c r="H323" s="92"/>
      <c r="I323" s="92"/>
      <c r="J323" s="92"/>
      <c r="K323" s="92"/>
      <c r="L323" s="92"/>
    </row>
    <row r="324" spans="1:13" s="4" customFormat="1" ht="54.75" customHeight="1">
      <c r="A324" s="91"/>
      <c r="B324" s="91"/>
      <c r="C324" s="92"/>
      <c r="D324" s="92"/>
      <c r="E324" s="102" t="s">
        <v>40</v>
      </c>
      <c r="F324" s="94">
        <f t="shared" si="89"/>
        <v>1719371.21</v>
      </c>
      <c r="G324" s="94">
        <f t="shared" si="89"/>
        <v>1683901.15</v>
      </c>
      <c r="H324" s="92"/>
      <c r="I324" s="92"/>
      <c r="J324" s="92"/>
      <c r="K324" s="92"/>
      <c r="L324" s="92"/>
    </row>
    <row r="325" spans="1:13" s="11" customFormat="1" ht="18" customHeight="1">
      <c r="A325" s="29" t="s">
        <v>184</v>
      </c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1"/>
    </row>
    <row r="326" spans="1:13" s="4" customFormat="1" ht="21.75" customHeight="1">
      <c r="A326" s="29" t="s">
        <v>185</v>
      </c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1"/>
      <c r="M326" s="6"/>
    </row>
    <row r="327" spans="1:13" s="4" customFormat="1" ht="21.75" customHeight="1">
      <c r="A327" s="23" t="s">
        <v>37</v>
      </c>
      <c r="B327" s="42" t="s">
        <v>186</v>
      </c>
      <c r="C327" s="43"/>
      <c r="D327" s="44"/>
      <c r="E327" s="117" t="s">
        <v>38</v>
      </c>
      <c r="F327" s="19">
        <f t="shared" ref="F327:G329" si="90">F330</f>
        <v>7519772.9199999999</v>
      </c>
      <c r="G327" s="19">
        <f t="shared" si="90"/>
        <v>7519772.9199999999</v>
      </c>
      <c r="H327" s="22" t="s">
        <v>36</v>
      </c>
      <c r="I327" s="22" t="s">
        <v>36</v>
      </c>
      <c r="J327" s="22" t="s">
        <v>106</v>
      </c>
      <c r="K327" s="22" t="s">
        <v>106</v>
      </c>
      <c r="L327" s="22" t="s">
        <v>106</v>
      </c>
      <c r="M327" s="7"/>
    </row>
    <row r="328" spans="1:13" s="4" customFormat="1" ht="67.5" customHeight="1">
      <c r="A328" s="23"/>
      <c r="B328" s="45"/>
      <c r="C328" s="46"/>
      <c r="D328" s="47"/>
      <c r="E328" s="60" t="s">
        <v>39</v>
      </c>
      <c r="F328" s="19">
        <f t="shared" si="90"/>
        <v>7419452.5300000003</v>
      </c>
      <c r="G328" s="19">
        <f t="shared" si="90"/>
        <v>7419452.5300000003</v>
      </c>
      <c r="H328" s="22"/>
      <c r="I328" s="22"/>
      <c r="J328" s="22"/>
      <c r="K328" s="22"/>
      <c r="L328" s="22"/>
      <c r="M328" s="7"/>
    </row>
    <row r="329" spans="1:13" s="4" customFormat="1" ht="49.5" customHeight="1">
      <c r="A329" s="23"/>
      <c r="B329" s="48"/>
      <c r="C329" s="49"/>
      <c r="D329" s="50"/>
      <c r="E329" s="60" t="s">
        <v>40</v>
      </c>
      <c r="F329" s="19">
        <f t="shared" si="90"/>
        <v>100320.39</v>
      </c>
      <c r="G329" s="19">
        <f t="shared" si="90"/>
        <v>100320.39</v>
      </c>
      <c r="H329" s="22"/>
      <c r="I329" s="22"/>
      <c r="J329" s="22"/>
      <c r="K329" s="22"/>
      <c r="L329" s="22"/>
      <c r="M329" s="7"/>
    </row>
    <row r="330" spans="1:13" s="4" customFormat="1" ht="18" customHeight="1">
      <c r="A330" s="22" t="s">
        <v>41</v>
      </c>
      <c r="B330" s="58" t="s">
        <v>187</v>
      </c>
      <c r="C330" s="22" t="s">
        <v>106</v>
      </c>
      <c r="D330" s="22" t="s">
        <v>465</v>
      </c>
      <c r="E330" s="117" t="s">
        <v>38</v>
      </c>
      <c r="F330" s="19">
        <f t="shared" ref="F330:G332" si="91">F333+F336+F339+F342</f>
        <v>7519772.9199999999</v>
      </c>
      <c r="G330" s="19">
        <f t="shared" si="91"/>
        <v>7519772.9199999999</v>
      </c>
      <c r="H330" s="23" t="s">
        <v>106</v>
      </c>
      <c r="I330" s="23" t="s">
        <v>106</v>
      </c>
      <c r="J330" s="23" t="s">
        <v>106</v>
      </c>
      <c r="K330" s="22" t="s">
        <v>106</v>
      </c>
      <c r="L330" s="22" t="s">
        <v>106</v>
      </c>
    </row>
    <row r="331" spans="1:13" s="4" customFormat="1" ht="71.25" customHeight="1">
      <c r="A331" s="22"/>
      <c r="B331" s="58"/>
      <c r="C331" s="22"/>
      <c r="D331" s="22"/>
      <c r="E331" s="60" t="s">
        <v>39</v>
      </c>
      <c r="F331" s="19">
        <f t="shared" si="91"/>
        <v>7419452.5300000003</v>
      </c>
      <c r="G331" s="19">
        <f t="shared" si="91"/>
        <v>7419452.5300000003</v>
      </c>
      <c r="H331" s="23"/>
      <c r="I331" s="23"/>
      <c r="J331" s="23"/>
      <c r="K331" s="22"/>
      <c r="L331" s="22"/>
    </row>
    <row r="332" spans="1:13" s="4" customFormat="1" ht="54" customHeight="1">
      <c r="A332" s="22"/>
      <c r="B332" s="58"/>
      <c r="C332" s="22"/>
      <c r="D332" s="22"/>
      <c r="E332" s="60" t="s">
        <v>40</v>
      </c>
      <c r="F332" s="19">
        <f t="shared" si="91"/>
        <v>100320.39</v>
      </c>
      <c r="G332" s="19">
        <f t="shared" si="91"/>
        <v>100320.39</v>
      </c>
      <c r="H332" s="23"/>
      <c r="I332" s="23"/>
      <c r="J332" s="23"/>
      <c r="K332" s="22"/>
      <c r="L332" s="22"/>
    </row>
    <row r="333" spans="1:13" s="4" customFormat="1" ht="19.5" customHeight="1">
      <c r="A333" s="22" t="s">
        <v>42</v>
      </c>
      <c r="B333" s="58" t="s">
        <v>188</v>
      </c>
      <c r="C333" s="22">
        <v>505</v>
      </c>
      <c r="D333" s="22" t="s">
        <v>461</v>
      </c>
      <c r="E333" s="117" t="s">
        <v>38</v>
      </c>
      <c r="F333" s="19">
        <f t="shared" ref="F333:G333" si="92">SUM(F334:F335)</f>
        <v>6700308.8399999999</v>
      </c>
      <c r="G333" s="19">
        <f t="shared" si="92"/>
        <v>6700308.8399999999</v>
      </c>
      <c r="H333" s="67" t="s">
        <v>190</v>
      </c>
      <c r="I333" s="67" t="s">
        <v>84</v>
      </c>
      <c r="J333" s="67" t="s">
        <v>157</v>
      </c>
      <c r="K333" s="56">
        <v>88</v>
      </c>
      <c r="L333" s="56">
        <v>88</v>
      </c>
    </row>
    <row r="334" spans="1:13" s="4" customFormat="1" ht="73.5" customHeight="1">
      <c r="A334" s="22"/>
      <c r="B334" s="58"/>
      <c r="C334" s="22"/>
      <c r="D334" s="22"/>
      <c r="E334" s="60" t="s">
        <v>39</v>
      </c>
      <c r="F334" s="19">
        <v>6700308.8399999999</v>
      </c>
      <c r="G334" s="19">
        <v>6700308.8399999999</v>
      </c>
      <c r="H334" s="69"/>
      <c r="I334" s="69"/>
      <c r="J334" s="69"/>
      <c r="K334" s="59"/>
      <c r="L334" s="59"/>
    </row>
    <row r="335" spans="1:13" s="4" customFormat="1" ht="57.75" customHeight="1">
      <c r="A335" s="22"/>
      <c r="B335" s="58"/>
      <c r="C335" s="22"/>
      <c r="D335" s="22"/>
      <c r="E335" s="60" t="s">
        <v>40</v>
      </c>
      <c r="F335" s="19">
        <v>0</v>
      </c>
      <c r="G335" s="19">
        <v>0</v>
      </c>
      <c r="H335" s="69"/>
      <c r="I335" s="69"/>
      <c r="J335" s="69"/>
      <c r="K335" s="59"/>
      <c r="L335" s="59"/>
    </row>
    <row r="336" spans="1:13" s="4" customFormat="1" ht="21" customHeight="1">
      <c r="A336" s="22" t="s">
        <v>43</v>
      </c>
      <c r="B336" s="58" t="s">
        <v>189</v>
      </c>
      <c r="C336" s="22">
        <v>505</v>
      </c>
      <c r="D336" s="22" t="s">
        <v>462</v>
      </c>
      <c r="E336" s="117" t="s">
        <v>38</v>
      </c>
      <c r="F336" s="19">
        <f t="shared" ref="F336:G336" si="93">SUM(F337:F338)</f>
        <v>717079.73</v>
      </c>
      <c r="G336" s="19">
        <f t="shared" si="93"/>
        <v>717079.73</v>
      </c>
      <c r="H336" s="69"/>
      <c r="I336" s="69"/>
      <c r="J336" s="69"/>
      <c r="K336" s="59"/>
      <c r="L336" s="59"/>
    </row>
    <row r="337" spans="1:12" s="4" customFormat="1" ht="70.5" customHeight="1">
      <c r="A337" s="22"/>
      <c r="B337" s="58"/>
      <c r="C337" s="22"/>
      <c r="D337" s="22"/>
      <c r="E337" s="60" t="s">
        <v>39</v>
      </c>
      <c r="F337" s="19">
        <v>717079.73</v>
      </c>
      <c r="G337" s="19">
        <v>717079.73</v>
      </c>
      <c r="H337" s="69"/>
      <c r="I337" s="69"/>
      <c r="J337" s="69"/>
      <c r="K337" s="59"/>
      <c r="L337" s="59"/>
    </row>
    <row r="338" spans="1:12" s="4" customFormat="1" ht="54" customHeight="1">
      <c r="A338" s="22"/>
      <c r="B338" s="58"/>
      <c r="C338" s="22"/>
      <c r="D338" s="22"/>
      <c r="E338" s="60" t="s">
        <v>40</v>
      </c>
      <c r="F338" s="19">
        <v>0</v>
      </c>
      <c r="G338" s="19">
        <v>0</v>
      </c>
      <c r="H338" s="69"/>
      <c r="I338" s="69"/>
      <c r="J338" s="69"/>
      <c r="K338" s="59"/>
      <c r="L338" s="59"/>
    </row>
    <row r="339" spans="1:12" s="4" customFormat="1" ht="19.5" customHeight="1">
      <c r="A339" s="56" t="s">
        <v>89</v>
      </c>
      <c r="B339" s="88" t="s">
        <v>400</v>
      </c>
      <c r="C339" s="56">
        <v>505</v>
      </c>
      <c r="D339" s="56" t="s">
        <v>463</v>
      </c>
      <c r="E339" s="117" t="s">
        <v>38</v>
      </c>
      <c r="F339" s="19">
        <f t="shared" ref="F339:G339" si="94">SUM(F340:F341)</f>
        <v>100320.39</v>
      </c>
      <c r="G339" s="19">
        <f t="shared" si="94"/>
        <v>100320.39</v>
      </c>
      <c r="H339" s="69"/>
      <c r="I339" s="69"/>
      <c r="J339" s="69"/>
      <c r="K339" s="59"/>
      <c r="L339" s="59"/>
    </row>
    <row r="340" spans="1:12" s="4" customFormat="1" ht="65.25" customHeight="1">
      <c r="A340" s="59"/>
      <c r="B340" s="89"/>
      <c r="C340" s="59"/>
      <c r="D340" s="59"/>
      <c r="E340" s="60" t="s">
        <v>39</v>
      </c>
      <c r="F340" s="19">
        <v>0</v>
      </c>
      <c r="G340" s="19">
        <v>0</v>
      </c>
      <c r="H340" s="69"/>
      <c r="I340" s="69"/>
      <c r="J340" s="69"/>
      <c r="K340" s="59"/>
      <c r="L340" s="59"/>
    </row>
    <row r="341" spans="1:12" s="4" customFormat="1" ht="50.25" customHeight="1">
      <c r="A341" s="62"/>
      <c r="B341" s="90"/>
      <c r="C341" s="62"/>
      <c r="D341" s="62"/>
      <c r="E341" s="60" t="s">
        <v>40</v>
      </c>
      <c r="F341" s="19">
        <v>100320.39</v>
      </c>
      <c r="G341" s="19">
        <v>100320.39</v>
      </c>
      <c r="H341" s="71"/>
      <c r="I341" s="71"/>
      <c r="J341" s="71"/>
      <c r="K341" s="62"/>
      <c r="L341" s="62"/>
    </row>
    <row r="342" spans="1:12" s="4" customFormat="1" ht="19.5" customHeight="1">
      <c r="A342" s="22" t="s">
        <v>90</v>
      </c>
      <c r="B342" s="58" t="s">
        <v>401</v>
      </c>
      <c r="C342" s="22">
        <v>505</v>
      </c>
      <c r="D342" s="22" t="s">
        <v>464</v>
      </c>
      <c r="E342" s="117" t="s">
        <v>38</v>
      </c>
      <c r="F342" s="19">
        <f t="shared" ref="F342:G342" si="95">SUM(F343:F344)</f>
        <v>2063.96</v>
      </c>
      <c r="G342" s="19">
        <f t="shared" si="95"/>
        <v>2063.96</v>
      </c>
      <c r="H342" s="23" t="s">
        <v>191</v>
      </c>
      <c r="I342" s="23" t="s">
        <v>84</v>
      </c>
      <c r="J342" s="23" t="s">
        <v>157</v>
      </c>
      <c r="K342" s="22">
        <v>1.4999999999999999E-2</v>
      </c>
      <c r="L342" s="22">
        <v>1.4999999999999999E-2</v>
      </c>
    </row>
    <row r="343" spans="1:12" s="4" customFormat="1" ht="70.5" customHeight="1">
      <c r="A343" s="22"/>
      <c r="B343" s="58"/>
      <c r="C343" s="22"/>
      <c r="D343" s="22"/>
      <c r="E343" s="60" t="s">
        <v>39</v>
      </c>
      <c r="F343" s="19">
        <v>2063.96</v>
      </c>
      <c r="G343" s="19">
        <v>2063.96</v>
      </c>
      <c r="H343" s="23"/>
      <c r="I343" s="23"/>
      <c r="J343" s="23"/>
      <c r="K343" s="22"/>
      <c r="L343" s="22"/>
    </row>
    <row r="344" spans="1:12" s="4" customFormat="1" ht="54" customHeight="1">
      <c r="A344" s="22"/>
      <c r="B344" s="58"/>
      <c r="C344" s="22"/>
      <c r="D344" s="22"/>
      <c r="E344" s="60" t="s">
        <v>40</v>
      </c>
      <c r="F344" s="19">
        <v>0</v>
      </c>
      <c r="G344" s="19">
        <v>0</v>
      </c>
      <c r="H344" s="23"/>
      <c r="I344" s="23"/>
      <c r="J344" s="23"/>
      <c r="K344" s="22"/>
      <c r="L344" s="22"/>
    </row>
    <row r="345" spans="1:12" s="4" customFormat="1" ht="19.5" customHeight="1">
      <c r="A345" s="22" t="s">
        <v>45</v>
      </c>
      <c r="B345" s="42" t="s">
        <v>192</v>
      </c>
      <c r="C345" s="43"/>
      <c r="D345" s="44"/>
      <c r="E345" s="117" t="s">
        <v>38</v>
      </c>
      <c r="F345" s="19">
        <f t="shared" ref="F345:G347" si="96">F348</f>
        <v>36076133.539999999</v>
      </c>
      <c r="G345" s="19">
        <f t="shared" si="96"/>
        <v>36076133.539999999</v>
      </c>
      <c r="H345" s="23" t="s">
        <v>106</v>
      </c>
      <c r="I345" s="23" t="s">
        <v>106</v>
      </c>
      <c r="J345" s="23" t="s">
        <v>106</v>
      </c>
      <c r="K345" s="22" t="s">
        <v>106</v>
      </c>
      <c r="L345" s="22" t="s">
        <v>106</v>
      </c>
    </row>
    <row r="346" spans="1:12" s="4" customFormat="1" ht="69.75" customHeight="1">
      <c r="A346" s="22"/>
      <c r="B346" s="45"/>
      <c r="C346" s="46"/>
      <c r="D346" s="47"/>
      <c r="E346" s="60" t="s">
        <v>39</v>
      </c>
      <c r="F346" s="19">
        <f t="shared" si="96"/>
        <v>2294908.09</v>
      </c>
      <c r="G346" s="19">
        <f t="shared" si="96"/>
        <v>2294908.09</v>
      </c>
      <c r="H346" s="23"/>
      <c r="I346" s="23"/>
      <c r="J346" s="23"/>
      <c r="K346" s="22"/>
      <c r="L346" s="22"/>
    </row>
    <row r="347" spans="1:12" s="4" customFormat="1" ht="54" customHeight="1">
      <c r="A347" s="22"/>
      <c r="B347" s="48"/>
      <c r="C347" s="49"/>
      <c r="D347" s="50"/>
      <c r="E347" s="60" t="s">
        <v>40</v>
      </c>
      <c r="F347" s="19">
        <f t="shared" si="96"/>
        <v>33781225.449999996</v>
      </c>
      <c r="G347" s="19">
        <f t="shared" si="96"/>
        <v>33781225.449999996</v>
      </c>
      <c r="H347" s="23"/>
      <c r="I347" s="23"/>
      <c r="J347" s="23"/>
      <c r="K347" s="22"/>
      <c r="L347" s="22"/>
    </row>
    <row r="348" spans="1:12" s="4" customFormat="1" ht="18" customHeight="1">
      <c r="A348" s="22" t="s">
        <v>46</v>
      </c>
      <c r="B348" s="108" t="s">
        <v>193</v>
      </c>
      <c r="C348" s="22" t="s">
        <v>106</v>
      </c>
      <c r="D348" s="22" t="s">
        <v>472</v>
      </c>
      <c r="E348" s="117" t="s">
        <v>38</v>
      </c>
      <c r="F348" s="19">
        <f t="shared" ref="F348:G350" si="97">F351+F354+F357+F360+F363+F366+F369+F372+F375+F378+F381</f>
        <v>36076133.539999999</v>
      </c>
      <c r="G348" s="19">
        <f t="shared" si="97"/>
        <v>36076133.539999999</v>
      </c>
      <c r="H348" s="23" t="s">
        <v>106</v>
      </c>
      <c r="I348" s="23" t="s">
        <v>106</v>
      </c>
      <c r="J348" s="23" t="s">
        <v>106</v>
      </c>
      <c r="K348" s="22" t="s">
        <v>106</v>
      </c>
      <c r="L348" s="22" t="s">
        <v>106</v>
      </c>
    </row>
    <row r="349" spans="1:12" s="4" customFormat="1" ht="70.5" customHeight="1">
      <c r="A349" s="22"/>
      <c r="B349" s="108"/>
      <c r="C349" s="22"/>
      <c r="D349" s="22"/>
      <c r="E349" s="60" t="s">
        <v>39</v>
      </c>
      <c r="F349" s="19">
        <f t="shared" si="97"/>
        <v>2294908.09</v>
      </c>
      <c r="G349" s="19">
        <f t="shared" si="97"/>
        <v>2294908.09</v>
      </c>
      <c r="H349" s="23"/>
      <c r="I349" s="23"/>
      <c r="J349" s="23"/>
      <c r="K349" s="22"/>
      <c r="L349" s="22"/>
    </row>
    <row r="350" spans="1:12" s="4" customFormat="1" ht="54" customHeight="1">
      <c r="A350" s="22"/>
      <c r="B350" s="108"/>
      <c r="C350" s="22"/>
      <c r="D350" s="22"/>
      <c r="E350" s="60" t="s">
        <v>40</v>
      </c>
      <c r="F350" s="19">
        <f t="shared" si="97"/>
        <v>33781225.449999996</v>
      </c>
      <c r="G350" s="19">
        <f t="shared" si="97"/>
        <v>33781225.449999996</v>
      </c>
      <c r="H350" s="23"/>
      <c r="I350" s="23"/>
      <c r="J350" s="23"/>
      <c r="K350" s="22"/>
      <c r="L350" s="22"/>
    </row>
    <row r="351" spans="1:12" s="4" customFormat="1" ht="21" customHeight="1">
      <c r="A351" s="22" t="s">
        <v>49</v>
      </c>
      <c r="B351" s="58" t="s">
        <v>194</v>
      </c>
      <c r="C351" s="22" t="s">
        <v>106</v>
      </c>
      <c r="D351" s="22" t="s">
        <v>106</v>
      </c>
      <c r="E351" s="117" t="s">
        <v>38</v>
      </c>
      <c r="F351" s="19">
        <f t="shared" ref="F351:G351" si="98">SUM(F352:F353)</f>
        <v>0</v>
      </c>
      <c r="G351" s="19">
        <f t="shared" si="98"/>
        <v>0</v>
      </c>
      <c r="H351" s="23" t="s">
        <v>195</v>
      </c>
      <c r="I351" s="23" t="s">
        <v>84</v>
      </c>
      <c r="J351" s="23" t="s">
        <v>157</v>
      </c>
      <c r="K351" s="36">
        <v>0</v>
      </c>
      <c r="L351" s="36">
        <v>0</v>
      </c>
    </row>
    <row r="352" spans="1:12" s="4" customFormat="1" ht="70.5" customHeight="1">
      <c r="A352" s="22"/>
      <c r="B352" s="58"/>
      <c r="C352" s="22"/>
      <c r="D352" s="22"/>
      <c r="E352" s="60" t="s">
        <v>39</v>
      </c>
      <c r="F352" s="19">
        <v>0</v>
      </c>
      <c r="G352" s="19">
        <v>0</v>
      </c>
      <c r="H352" s="23"/>
      <c r="I352" s="23"/>
      <c r="J352" s="23"/>
      <c r="K352" s="36"/>
      <c r="L352" s="36"/>
    </row>
    <row r="353" spans="1:12" s="4" customFormat="1" ht="54" customHeight="1">
      <c r="A353" s="22"/>
      <c r="B353" s="58"/>
      <c r="C353" s="22"/>
      <c r="D353" s="22"/>
      <c r="E353" s="60" t="s">
        <v>40</v>
      </c>
      <c r="F353" s="19">
        <v>0</v>
      </c>
      <c r="G353" s="19">
        <v>0</v>
      </c>
      <c r="H353" s="23"/>
      <c r="I353" s="23"/>
      <c r="J353" s="23"/>
      <c r="K353" s="36"/>
      <c r="L353" s="36"/>
    </row>
    <row r="354" spans="1:12" s="4" customFormat="1" ht="19.5" customHeight="1">
      <c r="A354" s="22" t="s">
        <v>54</v>
      </c>
      <c r="B354" s="58" t="s">
        <v>205</v>
      </c>
      <c r="C354" s="22">
        <v>505</v>
      </c>
      <c r="D354" s="22" t="s">
        <v>466</v>
      </c>
      <c r="E354" s="117" t="s">
        <v>38</v>
      </c>
      <c r="F354" s="19">
        <f t="shared" ref="F354:G354" si="99">SUM(F355:F356)</f>
        <v>29747065</v>
      </c>
      <c r="G354" s="19">
        <f t="shared" si="99"/>
        <v>29747065</v>
      </c>
      <c r="H354" s="23" t="s">
        <v>196</v>
      </c>
      <c r="I354" s="23" t="s">
        <v>5</v>
      </c>
      <c r="J354" s="23" t="s">
        <v>157</v>
      </c>
      <c r="K354" s="125">
        <v>2.11</v>
      </c>
      <c r="L354" s="125">
        <v>2.11</v>
      </c>
    </row>
    <row r="355" spans="1:12" s="4" customFormat="1" ht="69.75" customHeight="1">
      <c r="A355" s="22"/>
      <c r="B355" s="58"/>
      <c r="C355" s="22"/>
      <c r="D355" s="22"/>
      <c r="E355" s="60" t="s">
        <v>39</v>
      </c>
      <c r="F355" s="19">
        <v>0</v>
      </c>
      <c r="G355" s="19">
        <v>0</v>
      </c>
      <c r="H355" s="23"/>
      <c r="I355" s="23"/>
      <c r="J355" s="23"/>
      <c r="K355" s="126"/>
      <c r="L355" s="126"/>
    </row>
    <row r="356" spans="1:12" s="4" customFormat="1" ht="54" customHeight="1">
      <c r="A356" s="22"/>
      <c r="B356" s="58"/>
      <c r="C356" s="22"/>
      <c r="D356" s="22"/>
      <c r="E356" s="60" t="s">
        <v>40</v>
      </c>
      <c r="F356" s="19">
        <v>29747065</v>
      </c>
      <c r="G356" s="19">
        <v>29747065</v>
      </c>
      <c r="H356" s="23"/>
      <c r="I356" s="23"/>
      <c r="J356" s="23"/>
      <c r="K356" s="127"/>
      <c r="L356" s="127"/>
    </row>
    <row r="357" spans="1:12" s="4" customFormat="1" ht="21" customHeight="1">
      <c r="A357" s="22" t="s">
        <v>55</v>
      </c>
      <c r="B357" s="58" t="s">
        <v>206</v>
      </c>
      <c r="C357" s="22" t="s">
        <v>106</v>
      </c>
      <c r="D357" s="22" t="s">
        <v>106</v>
      </c>
      <c r="E357" s="117" t="s">
        <v>38</v>
      </c>
      <c r="F357" s="19">
        <f t="shared" ref="F357:G357" si="100">SUM(F358:F359)</f>
        <v>0</v>
      </c>
      <c r="G357" s="19">
        <f t="shared" si="100"/>
        <v>0</v>
      </c>
      <c r="H357" s="23" t="s">
        <v>197</v>
      </c>
      <c r="I357" s="23" t="s">
        <v>84</v>
      </c>
      <c r="J357" s="23" t="s">
        <v>157</v>
      </c>
      <c r="K357" s="22">
        <v>6.2</v>
      </c>
      <c r="L357" s="22">
        <v>6.2</v>
      </c>
    </row>
    <row r="358" spans="1:12" s="4" customFormat="1" ht="71.25" customHeight="1">
      <c r="A358" s="22"/>
      <c r="B358" s="58"/>
      <c r="C358" s="22"/>
      <c r="D358" s="22"/>
      <c r="E358" s="60" t="s">
        <v>39</v>
      </c>
      <c r="F358" s="19">
        <v>0</v>
      </c>
      <c r="G358" s="19">
        <v>0</v>
      </c>
      <c r="H358" s="23"/>
      <c r="I358" s="23"/>
      <c r="J358" s="23"/>
      <c r="K358" s="22"/>
      <c r="L358" s="22"/>
    </row>
    <row r="359" spans="1:12" s="4" customFormat="1" ht="57.75" customHeight="1">
      <c r="A359" s="22"/>
      <c r="B359" s="58"/>
      <c r="C359" s="22"/>
      <c r="D359" s="22"/>
      <c r="E359" s="60" t="s">
        <v>40</v>
      </c>
      <c r="F359" s="19">
        <v>0</v>
      </c>
      <c r="G359" s="19">
        <v>0</v>
      </c>
      <c r="H359" s="23"/>
      <c r="I359" s="23"/>
      <c r="J359" s="23"/>
      <c r="K359" s="22"/>
      <c r="L359" s="22"/>
    </row>
    <row r="360" spans="1:12" s="4" customFormat="1" ht="32.25" customHeight="1">
      <c r="A360" s="22" t="s">
        <v>56</v>
      </c>
      <c r="B360" s="58" t="s">
        <v>207</v>
      </c>
      <c r="C360" s="22" t="s">
        <v>106</v>
      </c>
      <c r="D360" s="22" t="s">
        <v>106</v>
      </c>
      <c r="E360" s="117" t="s">
        <v>38</v>
      </c>
      <c r="F360" s="19">
        <f t="shared" ref="F360:G360" si="101">SUM(F361:F362)</f>
        <v>0</v>
      </c>
      <c r="G360" s="19">
        <f t="shared" si="101"/>
        <v>0</v>
      </c>
      <c r="H360" s="23"/>
      <c r="I360" s="23"/>
      <c r="J360" s="23"/>
      <c r="K360" s="22"/>
      <c r="L360" s="22"/>
    </row>
    <row r="361" spans="1:12" s="4" customFormat="1" ht="80.25" customHeight="1">
      <c r="A361" s="22"/>
      <c r="B361" s="58"/>
      <c r="C361" s="22"/>
      <c r="D361" s="22"/>
      <c r="E361" s="60" t="s">
        <v>39</v>
      </c>
      <c r="F361" s="19">
        <v>0</v>
      </c>
      <c r="G361" s="19">
        <v>0</v>
      </c>
      <c r="H361" s="23"/>
      <c r="I361" s="23"/>
      <c r="J361" s="23"/>
      <c r="K361" s="22"/>
      <c r="L361" s="22"/>
    </row>
    <row r="362" spans="1:12" s="4" customFormat="1" ht="214.5" customHeight="1">
      <c r="A362" s="22"/>
      <c r="B362" s="58"/>
      <c r="C362" s="22"/>
      <c r="D362" s="22"/>
      <c r="E362" s="60" t="s">
        <v>40</v>
      </c>
      <c r="F362" s="19">
        <v>0</v>
      </c>
      <c r="G362" s="19">
        <v>0</v>
      </c>
      <c r="H362" s="23"/>
      <c r="I362" s="23"/>
      <c r="J362" s="23"/>
      <c r="K362" s="22"/>
      <c r="L362" s="22"/>
    </row>
    <row r="363" spans="1:12" s="4" customFormat="1" ht="18" customHeight="1">
      <c r="A363" s="22" t="s">
        <v>120</v>
      </c>
      <c r="B363" s="58" t="s">
        <v>219</v>
      </c>
      <c r="C363" s="22">
        <v>505</v>
      </c>
      <c r="D363" s="22" t="s">
        <v>467</v>
      </c>
      <c r="E363" s="117" t="s">
        <v>38</v>
      </c>
      <c r="F363" s="19">
        <f t="shared" ref="F363:G363" si="102">SUM(F364:F365)</f>
        <v>384105.31</v>
      </c>
      <c r="G363" s="19">
        <f t="shared" si="102"/>
        <v>384105.31</v>
      </c>
      <c r="H363" s="23" t="s">
        <v>199</v>
      </c>
      <c r="I363" s="23" t="s">
        <v>5</v>
      </c>
      <c r="J363" s="23" t="s">
        <v>157</v>
      </c>
      <c r="K363" s="22">
        <v>9</v>
      </c>
      <c r="L363" s="22">
        <v>9</v>
      </c>
    </row>
    <row r="364" spans="1:12" s="4" customFormat="1" ht="66" customHeight="1">
      <c r="A364" s="22"/>
      <c r="B364" s="58"/>
      <c r="C364" s="22"/>
      <c r="D364" s="22"/>
      <c r="E364" s="60" t="s">
        <v>39</v>
      </c>
      <c r="F364" s="19">
        <v>0</v>
      </c>
      <c r="G364" s="19">
        <v>0</v>
      </c>
      <c r="H364" s="23"/>
      <c r="I364" s="23"/>
      <c r="J364" s="23"/>
      <c r="K364" s="22"/>
      <c r="L364" s="22"/>
    </row>
    <row r="365" spans="1:12" s="4" customFormat="1" ht="59.25" customHeight="1">
      <c r="A365" s="22"/>
      <c r="B365" s="58"/>
      <c r="C365" s="22"/>
      <c r="D365" s="22"/>
      <c r="E365" s="60" t="s">
        <v>40</v>
      </c>
      <c r="F365" s="19">
        <v>384105.31</v>
      </c>
      <c r="G365" s="19">
        <v>384105.31</v>
      </c>
      <c r="H365" s="23"/>
      <c r="I365" s="23"/>
      <c r="J365" s="23"/>
      <c r="K365" s="22"/>
      <c r="L365" s="22"/>
    </row>
    <row r="366" spans="1:12" s="4" customFormat="1" ht="31.5" customHeight="1">
      <c r="A366" s="56" t="s">
        <v>198</v>
      </c>
      <c r="B366" s="63" t="s">
        <v>208</v>
      </c>
      <c r="C366" s="56" t="s">
        <v>106</v>
      </c>
      <c r="D366" s="56" t="s">
        <v>106</v>
      </c>
      <c r="E366" s="53" t="s">
        <v>38</v>
      </c>
      <c r="F366" s="19">
        <f t="shared" ref="F366:G366" si="103">SUM(F367:F368)</f>
        <v>0</v>
      </c>
      <c r="G366" s="19">
        <f t="shared" si="103"/>
        <v>0</v>
      </c>
      <c r="H366" s="67" t="s">
        <v>209</v>
      </c>
      <c r="I366" s="67" t="s">
        <v>84</v>
      </c>
      <c r="J366" s="67" t="s">
        <v>157</v>
      </c>
      <c r="K366" s="56">
        <v>100</v>
      </c>
      <c r="L366" s="56">
        <v>100</v>
      </c>
    </row>
    <row r="367" spans="1:12" s="4" customFormat="1" ht="66" customHeight="1">
      <c r="A367" s="59"/>
      <c r="B367" s="64"/>
      <c r="C367" s="59"/>
      <c r="D367" s="59"/>
      <c r="E367" s="53" t="s">
        <v>39</v>
      </c>
      <c r="F367" s="19">
        <v>0</v>
      </c>
      <c r="G367" s="19">
        <v>0</v>
      </c>
      <c r="H367" s="69"/>
      <c r="I367" s="69"/>
      <c r="J367" s="69"/>
      <c r="K367" s="59"/>
      <c r="L367" s="59"/>
    </row>
    <row r="368" spans="1:12" s="4" customFormat="1" ht="59.25" customHeight="1">
      <c r="A368" s="62"/>
      <c r="B368" s="65"/>
      <c r="C368" s="62"/>
      <c r="D368" s="62"/>
      <c r="E368" s="53" t="s">
        <v>40</v>
      </c>
      <c r="F368" s="19">
        <v>0</v>
      </c>
      <c r="G368" s="19">
        <v>0</v>
      </c>
      <c r="H368" s="71"/>
      <c r="I368" s="71"/>
      <c r="J368" s="71"/>
      <c r="K368" s="62"/>
      <c r="L368" s="62"/>
    </row>
    <row r="369" spans="1:12" s="4" customFormat="1" ht="32.25" customHeight="1">
      <c r="A369" s="56" t="s">
        <v>340</v>
      </c>
      <c r="B369" s="63" t="s">
        <v>341</v>
      </c>
      <c r="C369" s="56">
        <v>505</v>
      </c>
      <c r="D369" s="67" t="s">
        <v>468</v>
      </c>
      <c r="E369" s="53" t="s">
        <v>38</v>
      </c>
      <c r="F369" s="19">
        <f t="shared" ref="F369:G369" si="104">SUM(F370:F371)</f>
        <v>3686924.3800000004</v>
      </c>
      <c r="G369" s="19">
        <f t="shared" si="104"/>
        <v>3686924.3800000004</v>
      </c>
      <c r="H369" s="67" t="s">
        <v>342</v>
      </c>
      <c r="I369" s="67" t="s">
        <v>5</v>
      </c>
      <c r="J369" s="67" t="s">
        <v>157</v>
      </c>
      <c r="K369" s="56">
        <v>7</v>
      </c>
      <c r="L369" s="56">
        <v>7</v>
      </c>
    </row>
    <row r="370" spans="1:12" s="4" customFormat="1" ht="68.25" customHeight="1">
      <c r="A370" s="59"/>
      <c r="B370" s="64"/>
      <c r="C370" s="59"/>
      <c r="D370" s="59"/>
      <c r="E370" s="53" t="s">
        <v>39</v>
      </c>
      <c r="F370" s="19">
        <v>36869.24</v>
      </c>
      <c r="G370" s="19">
        <v>36869.24</v>
      </c>
      <c r="H370" s="69"/>
      <c r="I370" s="69"/>
      <c r="J370" s="69"/>
      <c r="K370" s="59"/>
      <c r="L370" s="59"/>
    </row>
    <row r="371" spans="1:12" s="4" customFormat="1" ht="51.75" customHeight="1">
      <c r="A371" s="62"/>
      <c r="B371" s="65"/>
      <c r="C371" s="62"/>
      <c r="D371" s="62"/>
      <c r="E371" s="53" t="s">
        <v>40</v>
      </c>
      <c r="F371" s="19">
        <v>3650055.14</v>
      </c>
      <c r="G371" s="19">
        <v>3650055.14</v>
      </c>
      <c r="H371" s="71"/>
      <c r="I371" s="71"/>
      <c r="J371" s="71"/>
      <c r="K371" s="62"/>
      <c r="L371" s="62"/>
    </row>
    <row r="372" spans="1:12" s="4" customFormat="1" ht="30.75" customHeight="1">
      <c r="A372" s="56" t="s">
        <v>343</v>
      </c>
      <c r="B372" s="63" t="s">
        <v>344</v>
      </c>
      <c r="C372" s="56" t="s">
        <v>106</v>
      </c>
      <c r="D372" s="56" t="s">
        <v>106</v>
      </c>
      <c r="E372" s="53" t="s">
        <v>38</v>
      </c>
      <c r="F372" s="19">
        <f t="shared" ref="F372:G372" si="105">SUM(F373:F374)</f>
        <v>0</v>
      </c>
      <c r="G372" s="19">
        <f t="shared" si="105"/>
        <v>0</v>
      </c>
      <c r="H372" s="67" t="s">
        <v>345</v>
      </c>
      <c r="I372" s="67" t="s">
        <v>5</v>
      </c>
      <c r="J372" s="67" t="s">
        <v>157</v>
      </c>
      <c r="K372" s="56">
        <v>0</v>
      </c>
      <c r="L372" s="56">
        <v>0</v>
      </c>
    </row>
    <row r="373" spans="1:12" s="4" customFormat="1" ht="68.25" customHeight="1">
      <c r="A373" s="59"/>
      <c r="B373" s="64"/>
      <c r="C373" s="59"/>
      <c r="D373" s="59"/>
      <c r="E373" s="53" t="s">
        <v>39</v>
      </c>
      <c r="F373" s="19">
        <v>0</v>
      </c>
      <c r="G373" s="19">
        <v>0</v>
      </c>
      <c r="H373" s="69"/>
      <c r="I373" s="69"/>
      <c r="J373" s="69"/>
      <c r="K373" s="59"/>
      <c r="L373" s="59"/>
    </row>
    <row r="374" spans="1:12" s="4" customFormat="1" ht="76.5" customHeight="1">
      <c r="A374" s="62"/>
      <c r="B374" s="65"/>
      <c r="C374" s="62"/>
      <c r="D374" s="62"/>
      <c r="E374" s="53" t="s">
        <v>40</v>
      </c>
      <c r="F374" s="19">
        <v>0</v>
      </c>
      <c r="G374" s="19">
        <v>0</v>
      </c>
      <c r="H374" s="71"/>
      <c r="I374" s="71"/>
      <c r="J374" s="71"/>
      <c r="K374" s="62"/>
      <c r="L374" s="62"/>
    </row>
    <row r="375" spans="1:12" s="4" customFormat="1" ht="40.5" customHeight="1">
      <c r="A375" s="22" t="s">
        <v>362</v>
      </c>
      <c r="B375" s="58" t="s">
        <v>363</v>
      </c>
      <c r="C375" s="22" t="s">
        <v>106</v>
      </c>
      <c r="D375" s="22" t="s">
        <v>106</v>
      </c>
      <c r="E375" s="53" t="s">
        <v>38</v>
      </c>
      <c r="F375" s="19">
        <f t="shared" ref="F375:G375" si="106">SUM(F376:F377)</f>
        <v>0</v>
      </c>
      <c r="G375" s="19">
        <f t="shared" si="106"/>
        <v>0</v>
      </c>
      <c r="H375" s="23" t="s">
        <v>364</v>
      </c>
      <c r="I375" s="23" t="s">
        <v>61</v>
      </c>
      <c r="J375" s="23" t="s">
        <v>157</v>
      </c>
      <c r="K375" s="22">
        <v>0</v>
      </c>
      <c r="L375" s="22">
        <v>0</v>
      </c>
    </row>
    <row r="376" spans="1:12" s="4" customFormat="1" ht="99.75" customHeight="1">
      <c r="A376" s="22"/>
      <c r="B376" s="58"/>
      <c r="C376" s="22"/>
      <c r="D376" s="22"/>
      <c r="E376" s="53" t="s">
        <v>39</v>
      </c>
      <c r="F376" s="19">
        <v>0</v>
      </c>
      <c r="G376" s="19">
        <v>0</v>
      </c>
      <c r="H376" s="23"/>
      <c r="I376" s="23"/>
      <c r="J376" s="23"/>
      <c r="K376" s="22"/>
      <c r="L376" s="22"/>
    </row>
    <row r="377" spans="1:12" s="4" customFormat="1" ht="77.25" customHeight="1">
      <c r="A377" s="22"/>
      <c r="B377" s="58"/>
      <c r="C377" s="22"/>
      <c r="D377" s="22"/>
      <c r="E377" s="53" t="s">
        <v>40</v>
      </c>
      <c r="F377" s="19">
        <v>0</v>
      </c>
      <c r="G377" s="19">
        <v>0</v>
      </c>
      <c r="H377" s="23"/>
      <c r="I377" s="23"/>
      <c r="J377" s="23"/>
      <c r="K377" s="22"/>
      <c r="L377" s="22"/>
    </row>
    <row r="378" spans="1:12" s="4" customFormat="1" ht="31.5" customHeight="1">
      <c r="A378" s="56" t="s">
        <v>394</v>
      </c>
      <c r="B378" s="63" t="s">
        <v>469</v>
      </c>
      <c r="C378" s="56">
        <v>505</v>
      </c>
      <c r="D378" s="56" t="s">
        <v>470</v>
      </c>
      <c r="E378" s="53" t="s">
        <v>38</v>
      </c>
      <c r="F378" s="19">
        <f t="shared" ref="F378:G378" si="107">SUM(F379:F380)</f>
        <v>1817435.93</v>
      </c>
      <c r="G378" s="19">
        <f t="shared" si="107"/>
        <v>1817435.93</v>
      </c>
      <c r="H378" s="67" t="s">
        <v>397</v>
      </c>
      <c r="I378" s="67" t="s">
        <v>104</v>
      </c>
      <c r="J378" s="67" t="s">
        <v>157</v>
      </c>
      <c r="K378" s="56">
        <v>1</v>
      </c>
      <c r="L378" s="56">
        <v>1</v>
      </c>
    </row>
    <row r="379" spans="1:12" s="4" customFormat="1" ht="68.25" customHeight="1">
      <c r="A379" s="59"/>
      <c r="B379" s="64"/>
      <c r="C379" s="59"/>
      <c r="D379" s="59"/>
      <c r="E379" s="53" t="s">
        <v>39</v>
      </c>
      <c r="F379" s="19">
        <v>1817435.93</v>
      </c>
      <c r="G379" s="19">
        <v>1817435.93</v>
      </c>
      <c r="H379" s="69"/>
      <c r="I379" s="69"/>
      <c r="J379" s="69"/>
      <c r="K379" s="59"/>
      <c r="L379" s="59"/>
    </row>
    <row r="380" spans="1:12" s="4" customFormat="1" ht="51.75" customHeight="1">
      <c r="A380" s="62"/>
      <c r="B380" s="65"/>
      <c r="C380" s="62"/>
      <c r="D380" s="62"/>
      <c r="E380" s="53" t="s">
        <v>40</v>
      </c>
      <c r="F380" s="19">
        <v>0</v>
      </c>
      <c r="G380" s="19">
        <v>0</v>
      </c>
      <c r="H380" s="69"/>
      <c r="I380" s="69"/>
      <c r="J380" s="69"/>
      <c r="K380" s="59"/>
      <c r="L380" s="59"/>
    </row>
    <row r="381" spans="1:12" s="4" customFormat="1" ht="32.25" customHeight="1">
      <c r="A381" s="56" t="s">
        <v>395</v>
      </c>
      <c r="B381" s="63" t="s">
        <v>396</v>
      </c>
      <c r="C381" s="56">
        <v>505</v>
      </c>
      <c r="D381" s="56" t="s">
        <v>471</v>
      </c>
      <c r="E381" s="53" t="s">
        <v>38</v>
      </c>
      <c r="F381" s="19">
        <f t="shared" ref="F381:G381" si="108">SUM(F382:F383)</f>
        <v>440602.92</v>
      </c>
      <c r="G381" s="19">
        <f t="shared" si="108"/>
        <v>440602.92</v>
      </c>
      <c r="H381" s="69"/>
      <c r="I381" s="69"/>
      <c r="J381" s="69"/>
      <c r="K381" s="59"/>
      <c r="L381" s="59"/>
    </row>
    <row r="382" spans="1:12" s="4" customFormat="1" ht="68.25" customHeight="1">
      <c r="A382" s="59"/>
      <c r="B382" s="64"/>
      <c r="C382" s="59"/>
      <c r="D382" s="59"/>
      <c r="E382" s="53" t="s">
        <v>39</v>
      </c>
      <c r="F382" s="19">
        <v>440602.92</v>
      </c>
      <c r="G382" s="19">
        <v>440602.92</v>
      </c>
      <c r="H382" s="69"/>
      <c r="I382" s="69"/>
      <c r="J382" s="69"/>
      <c r="K382" s="59"/>
      <c r="L382" s="59"/>
    </row>
    <row r="383" spans="1:12" s="4" customFormat="1" ht="49.5" customHeight="1">
      <c r="A383" s="62"/>
      <c r="B383" s="65"/>
      <c r="C383" s="62"/>
      <c r="D383" s="62"/>
      <c r="E383" s="53" t="s">
        <v>40</v>
      </c>
      <c r="F383" s="19">
        <v>0</v>
      </c>
      <c r="G383" s="19">
        <v>0</v>
      </c>
      <c r="H383" s="71"/>
      <c r="I383" s="71"/>
      <c r="J383" s="71"/>
      <c r="K383" s="62"/>
      <c r="L383" s="62"/>
    </row>
    <row r="384" spans="1:12" s="4" customFormat="1" ht="18.75" customHeight="1">
      <c r="A384" s="22" t="s">
        <v>69</v>
      </c>
      <c r="B384" s="128" t="s">
        <v>204</v>
      </c>
      <c r="C384" s="129"/>
      <c r="D384" s="130"/>
      <c r="E384" s="117" t="s">
        <v>38</v>
      </c>
      <c r="F384" s="19">
        <f t="shared" ref="F384:G386" si="109">F387</f>
        <v>0</v>
      </c>
      <c r="G384" s="19">
        <f t="shared" si="109"/>
        <v>0</v>
      </c>
      <c r="H384" s="23" t="s">
        <v>106</v>
      </c>
      <c r="I384" s="23" t="s">
        <v>106</v>
      </c>
      <c r="J384" s="23" t="s">
        <v>106</v>
      </c>
      <c r="K384" s="22" t="s">
        <v>106</v>
      </c>
      <c r="L384" s="22" t="s">
        <v>106</v>
      </c>
    </row>
    <row r="385" spans="1:12" s="4" customFormat="1" ht="70.5" customHeight="1">
      <c r="A385" s="22"/>
      <c r="B385" s="131"/>
      <c r="C385" s="132"/>
      <c r="D385" s="133"/>
      <c r="E385" s="60" t="s">
        <v>39</v>
      </c>
      <c r="F385" s="19">
        <f t="shared" si="109"/>
        <v>0</v>
      </c>
      <c r="G385" s="19">
        <f t="shared" si="109"/>
        <v>0</v>
      </c>
      <c r="H385" s="23"/>
      <c r="I385" s="23"/>
      <c r="J385" s="23"/>
      <c r="K385" s="22"/>
      <c r="L385" s="22"/>
    </row>
    <row r="386" spans="1:12" s="4" customFormat="1" ht="59.25" customHeight="1">
      <c r="A386" s="22"/>
      <c r="B386" s="134"/>
      <c r="C386" s="135"/>
      <c r="D386" s="136"/>
      <c r="E386" s="60" t="s">
        <v>40</v>
      </c>
      <c r="F386" s="19">
        <f t="shared" si="109"/>
        <v>0</v>
      </c>
      <c r="G386" s="19">
        <f t="shared" si="109"/>
        <v>0</v>
      </c>
      <c r="H386" s="23"/>
      <c r="I386" s="23"/>
      <c r="J386" s="23"/>
      <c r="K386" s="22"/>
      <c r="L386" s="22"/>
    </row>
    <row r="387" spans="1:12" s="4" customFormat="1" ht="18.75" customHeight="1">
      <c r="A387" s="22" t="s">
        <v>57</v>
      </c>
      <c r="B387" s="58" t="s">
        <v>200</v>
      </c>
      <c r="C387" s="22" t="s">
        <v>106</v>
      </c>
      <c r="D387" s="22" t="s">
        <v>106</v>
      </c>
      <c r="E387" s="117" t="s">
        <v>38</v>
      </c>
      <c r="F387" s="19">
        <f t="shared" ref="F387:G389" si="110">F390+F393</f>
        <v>0</v>
      </c>
      <c r="G387" s="19">
        <f t="shared" si="110"/>
        <v>0</v>
      </c>
      <c r="H387" s="23" t="s">
        <v>106</v>
      </c>
      <c r="I387" s="23" t="s">
        <v>106</v>
      </c>
      <c r="J387" s="23" t="s">
        <v>106</v>
      </c>
      <c r="K387" s="22" t="s">
        <v>106</v>
      </c>
      <c r="L387" s="22" t="s">
        <v>106</v>
      </c>
    </row>
    <row r="388" spans="1:12" s="4" customFormat="1" ht="69" customHeight="1">
      <c r="A388" s="22"/>
      <c r="B388" s="58"/>
      <c r="C388" s="22"/>
      <c r="D388" s="22"/>
      <c r="E388" s="60" t="s">
        <v>39</v>
      </c>
      <c r="F388" s="19">
        <f t="shared" si="110"/>
        <v>0</v>
      </c>
      <c r="G388" s="19">
        <f t="shared" si="110"/>
        <v>0</v>
      </c>
      <c r="H388" s="23"/>
      <c r="I388" s="23"/>
      <c r="J388" s="23"/>
      <c r="K388" s="22"/>
      <c r="L388" s="22"/>
    </row>
    <row r="389" spans="1:12" s="4" customFormat="1" ht="59.25" customHeight="1">
      <c r="A389" s="22"/>
      <c r="B389" s="58"/>
      <c r="C389" s="22"/>
      <c r="D389" s="22"/>
      <c r="E389" s="60" t="s">
        <v>40</v>
      </c>
      <c r="F389" s="19">
        <f t="shared" si="110"/>
        <v>0</v>
      </c>
      <c r="G389" s="19">
        <f t="shared" si="110"/>
        <v>0</v>
      </c>
      <c r="H389" s="23"/>
      <c r="I389" s="23"/>
      <c r="J389" s="23"/>
      <c r="K389" s="22"/>
      <c r="L389" s="22"/>
    </row>
    <row r="390" spans="1:12" s="4" customFormat="1" ht="21.75" customHeight="1">
      <c r="A390" s="22" t="s">
        <v>58</v>
      </c>
      <c r="B390" s="58" t="s">
        <v>201</v>
      </c>
      <c r="C390" s="22" t="s">
        <v>106</v>
      </c>
      <c r="D390" s="22" t="s">
        <v>106</v>
      </c>
      <c r="E390" s="117" t="s">
        <v>38</v>
      </c>
      <c r="F390" s="19">
        <f t="shared" ref="F390:G390" si="111">SUM(F391:F392)</f>
        <v>0</v>
      </c>
      <c r="G390" s="19">
        <f t="shared" si="111"/>
        <v>0</v>
      </c>
      <c r="H390" s="23" t="s">
        <v>203</v>
      </c>
      <c r="I390" s="23" t="s">
        <v>5</v>
      </c>
      <c r="J390" s="23" t="s">
        <v>157</v>
      </c>
      <c r="K390" s="22">
        <v>1</v>
      </c>
      <c r="L390" s="22">
        <v>1</v>
      </c>
    </row>
    <row r="391" spans="1:12" s="4" customFormat="1" ht="70.5" customHeight="1">
      <c r="A391" s="22"/>
      <c r="B391" s="58"/>
      <c r="C391" s="22"/>
      <c r="D391" s="22"/>
      <c r="E391" s="60" t="s">
        <v>39</v>
      </c>
      <c r="F391" s="19">
        <v>0</v>
      </c>
      <c r="G391" s="19">
        <v>0</v>
      </c>
      <c r="H391" s="23"/>
      <c r="I391" s="23"/>
      <c r="J391" s="23"/>
      <c r="K391" s="22"/>
      <c r="L391" s="22"/>
    </row>
    <row r="392" spans="1:12" s="4" customFormat="1" ht="59.25" customHeight="1">
      <c r="A392" s="22"/>
      <c r="B392" s="58"/>
      <c r="C392" s="22"/>
      <c r="D392" s="22"/>
      <c r="E392" s="60" t="s">
        <v>40</v>
      </c>
      <c r="F392" s="19">
        <v>0</v>
      </c>
      <c r="G392" s="19">
        <v>0</v>
      </c>
      <c r="H392" s="23"/>
      <c r="I392" s="23"/>
      <c r="J392" s="23"/>
      <c r="K392" s="22"/>
      <c r="L392" s="22"/>
    </row>
    <row r="393" spans="1:12" s="4" customFormat="1" ht="18.75" customHeight="1">
      <c r="A393" s="22" t="s">
        <v>59</v>
      </c>
      <c r="B393" s="58" t="s">
        <v>202</v>
      </c>
      <c r="C393" s="22" t="s">
        <v>106</v>
      </c>
      <c r="D393" s="22" t="s">
        <v>106</v>
      </c>
      <c r="E393" s="117" t="s">
        <v>38</v>
      </c>
      <c r="F393" s="19">
        <f t="shared" ref="F393:G393" si="112">SUM(F394:F395)</f>
        <v>0</v>
      </c>
      <c r="G393" s="19">
        <f t="shared" si="112"/>
        <v>0</v>
      </c>
      <c r="H393" s="23" t="s">
        <v>376</v>
      </c>
      <c r="I393" s="23" t="s">
        <v>84</v>
      </c>
      <c r="J393" s="23" t="s">
        <v>157</v>
      </c>
      <c r="K393" s="22">
        <v>100</v>
      </c>
      <c r="L393" s="22">
        <v>100</v>
      </c>
    </row>
    <row r="394" spans="1:12" s="4" customFormat="1" ht="71.25" customHeight="1">
      <c r="A394" s="22"/>
      <c r="B394" s="58"/>
      <c r="C394" s="22"/>
      <c r="D394" s="22"/>
      <c r="E394" s="60" t="s">
        <v>39</v>
      </c>
      <c r="F394" s="19">
        <v>0</v>
      </c>
      <c r="G394" s="19">
        <v>0</v>
      </c>
      <c r="H394" s="23"/>
      <c r="I394" s="23"/>
      <c r="J394" s="23"/>
      <c r="K394" s="22"/>
      <c r="L394" s="22"/>
    </row>
    <row r="395" spans="1:12" s="4" customFormat="1" ht="54" customHeight="1">
      <c r="A395" s="22"/>
      <c r="B395" s="58"/>
      <c r="C395" s="22"/>
      <c r="D395" s="22"/>
      <c r="E395" s="60" t="s">
        <v>40</v>
      </c>
      <c r="F395" s="19">
        <v>0</v>
      </c>
      <c r="G395" s="19">
        <v>0</v>
      </c>
      <c r="H395" s="23"/>
      <c r="I395" s="23"/>
      <c r="J395" s="23"/>
      <c r="K395" s="22"/>
      <c r="L395" s="22"/>
    </row>
    <row r="396" spans="1:12" s="4" customFormat="1" ht="36.75" customHeight="1">
      <c r="A396" s="122" t="s">
        <v>13</v>
      </c>
      <c r="B396" s="122"/>
      <c r="C396" s="92" t="s">
        <v>106</v>
      </c>
      <c r="D396" s="92" t="s">
        <v>106</v>
      </c>
      <c r="E396" s="93" t="s">
        <v>38</v>
      </c>
      <c r="F396" s="137">
        <f t="shared" ref="F396:G398" si="113">F327+F345+F384</f>
        <v>43595906.460000001</v>
      </c>
      <c r="G396" s="137">
        <f t="shared" si="113"/>
        <v>43595906.460000001</v>
      </c>
      <c r="H396" s="92" t="s">
        <v>36</v>
      </c>
      <c r="I396" s="92" t="s">
        <v>36</v>
      </c>
      <c r="J396" s="92" t="s">
        <v>106</v>
      </c>
      <c r="K396" s="92" t="s">
        <v>106</v>
      </c>
      <c r="L396" s="92" t="s">
        <v>106</v>
      </c>
    </row>
    <row r="397" spans="1:12" s="4" customFormat="1" ht="76.5" customHeight="1">
      <c r="A397" s="122"/>
      <c r="B397" s="122"/>
      <c r="C397" s="92"/>
      <c r="D397" s="92"/>
      <c r="E397" s="102" t="s">
        <v>39</v>
      </c>
      <c r="F397" s="137">
        <f t="shared" si="113"/>
        <v>9714360.620000001</v>
      </c>
      <c r="G397" s="137">
        <f t="shared" si="113"/>
        <v>9714360.620000001</v>
      </c>
      <c r="H397" s="92"/>
      <c r="I397" s="92"/>
      <c r="J397" s="92"/>
      <c r="K397" s="92"/>
      <c r="L397" s="92"/>
    </row>
    <row r="398" spans="1:12" s="4" customFormat="1" ht="51.75" customHeight="1">
      <c r="A398" s="122"/>
      <c r="B398" s="122"/>
      <c r="C398" s="92"/>
      <c r="D398" s="92"/>
      <c r="E398" s="102" t="s">
        <v>40</v>
      </c>
      <c r="F398" s="137">
        <f t="shared" si="113"/>
        <v>33881545.839999996</v>
      </c>
      <c r="G398" s="137">
        <f t="shared" si="113"/>
        <v>33881545.839999996</v>
      </c>
      <c r="H398" s="92"/>
      <c r="I398" s="92"/>
      <c r="J398" s="92"/>
      <c r="K398" s="92"/>
      <c r="L398" s="92"/>
    </row>
    <row r="399" spans="1:12" s="4" customFormat="1" ht="33.75" customHeight="1">
      <c r="A399" s="29" t="s">
        <v>14</v>
      </c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1"/>
    </row>
    <row r="400" spans="1:12" s="4" customFormat="1" ht="12.75" customHeight="1">
      <c r="A400" s="42" t="s">
        <v>11</v>
      </c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4"/>
    </row>
    <row r="401" spans="1:12" s="4" customFormat="1" ht="12.75" customHeight="1">
      <c r="A401" s="45"/>
      <c r="B401" s="46"/>
      <c r="C401" s="46"/>
      <c r="D401" s="46"/>
      <c r="E401" s="46"/>
      <c r="F401" s="46"/>
      <c r="G401" s="46"/>
      <c r="H401" s="46"/>
      <c r="I401" s="46"/>
      <c r="J401" s="46"/>
      <c r="K401" s="46"/>
      <c r="L401" s="47"/>
    </row>
    <row r="402" spans="1:12" s="4" customFormat="1" ht="10.5" customHeight="1">
      <c r="A402" s="48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50"/>
    </row>
    <row r="403" spans="1:12" s="8" customFormat="1" ht="32.25" customHeight="1">
      <c r="A403" s="23" t="s">
        <v>37</v>
      </c>
      <c r="B403" s="42" t="s">
        <v>240</v>
      </c>
      <c r="C403" s="43"/>
      <c r="D403" s="44"/>
      <c r="E403" s="53" t="s">
        <v>38</v>
      </c>
      <c r="F403" s="20">
        <f t="shared" ref="F403:G406" si="114">F407</f>
        <v>35036765.259999998</v>
      </c>
      <c r="G403" s="20">
        <f t="shared" si="114"/>
        <v>34837119.879999995</v>
      </c>
      <c r="H403" s="22" t="s">
        <v>36</v>
      </c>
      <c r="I403" s="22" t="s">
        <v>36</v>
      </c>
      <c r="J403" s="22" t="s">
        <v>106</v>
      </c>
      <c r="K403" s="22" t="s">
        <v>106</v>
      </c>
      <c r="L403" s="22" t="s">
        <v>106</v>
      </c>
    </row>
    <row r="404" spans="1:12" s="8" customFormat="1" ht="70.5" customHeight="1">
      <c r="A404" s="23"/>
      <c r="B404" s="45"/>
      <c r="C404" s="46"/>
      <c r="D404" s="47"/>
      <c r="E404" s="53" t="s">
        <v>39</v>
      </c>
      <c r="F404" s="20">
        <f t="shared" si="114"/>
        <v>27457302.719999995</v>
      </c>
      <c r="G404" s="20">
        <f t="shared" si="114"/>
        <v>27431869.509999994</v>
      </c>
      <c r="H404" s="22"/>
      <c r="I404" s="22"/>
      <c r="J404" s="22"/>
      <c r="K404" s="22"/>
      <c r="L404" s="22"/>
    </row>
    <row r="405" spans="1:12" s="8" customFormat="1" ht="50.25" customHeight="1">
      <c r="A405" s="23"/>
      <c r="B405" s="45"/>
      <c r="C405" s="46"/>
      <c r="D405" s="47"/>
      <c r="E405" s="53" t="s">
        <v>40</v>
      </c>
      <c r="F405" s="20">
        <f t="shared" si="114"/>
        <v>7315240.2299999995</v>
      </c>
      <c r="G405" s="20">
        <f t="shared" si="114"/>
        <v>7161851.6399999997</v>
      </c>
      <c r="H405" s="22"/>
      <c r="I405" s="22"/>
      <c r="J405" s="22"/>
      <c r="K405" s="22"/>
      <c r="L405" s="22"/>
    </row>
    <row r="406" spans="1:12" s="8" customFormat="1" ht="48.75" customHeight="1">
      <c r="A406" s="23"/>
      <c r="B406" s="48"/>
      <c r="C406" s="49"/>
      <c r="D406" s="50"/>
      <c r="E406" s="53" t="s">
        <v>6</v>
      </c>
      <c r="F406" s="20">
        <f t="shared" si="114"/>
        <v>264222.31</v>
      </c>
      <c r="G406" s="20">
        <f t="shared" si="114"/>
        <v>243398.73</v>
      </c>
      <c r="H406" s="22"/>
      <c r="I406" s="22"/>
      <c r="J406" s="22"/>
      <c r="K406" s="22"/>
      <c r="L406" s="22"/>
    </row>
    <row r="407" spans="1:12" s="8" customFormat="1" ht="33" customHeight="1">
      <c r="A407" s="23" t="s">
        <v>41</v>
      </c>
      <c r="B407" s="55" t="s">
        <v>241</v>
      </c>
      <c r="C407" s="23" t="s">
        <v>106</v>
      </c>
      <c r="D407" s="23" t="s">
        <v>493</v>
      </c>
      <c r="E407" s="53" t="s">
        <v>38</v>
      </c>
      <c r="F407" s="20">
        <f t="shared" ref="F407:G409" si="115">F411+F414+F417+F420+F423+F426+F429+F432+F435+F438+F441+F444+F447+F451+F454+F457+F460+F463+F466+F469+F472+F475+F478+F482+F486+F490+F494+F498+F502+F506</f>
        <v>35036765.259999998</v>
      </c>
      <c r="G407" s="20">
        <f t="shared" si="115"/>
        <v>34837119.879999995</v>
      </c>
      <c r="H407" s="22" t="s">
        <v>36</v>
      </c>
      <c r="I407" s="22" t="s">
        <v>36</v>
      </c>
      <c r="J407" s="22" t="s">
        <v>106</v>
      </c>
      <c r="K407" s="22" t="s">
        <v>106</v>
      </c>
      <c r="L407" s="22" t="s">
        <v>106</v>
      </c>
    </row>
    <row r="408" spans="1:12" s="8" customFormat="1" ht="66" customHeight="1">
      <c r="A408" s="23"/>
      <c r="B408" s="55"/>
      <c r="C408" s="23"/>
      <c r="D408" s="23"/>
      <c r="E408" s="53" t="s">
        <v>39</v>
      </c>
      <c r="F408" s="20">
        <f t="shared" si="115"/>
        <v>27457302.719999995</v>
      </c>
      <c r="G408" s="20">
        <f t="shared" si="115"/>
        <v>27431869.509999994</v>
      </c>
      <c r="H408" s="22"/>
      <c r="I408" s="22"/>
      <c r="J408" s="22"/>
      <c r="K408" s="22"/>
      <c r="L408" s="22"/>
    </row>
    <row r="409" spans="1:12" s="8" customFormat="1" ht="46.5" customHeight="1">
      <c r="A409" s="23"/>
      <c r="B409" s="55"/>
      <c r="C409" s="23"/>
      <c r="D409" s="23"/>
      <c r="E409" s="53" t="s">
        <v>40</v>
      </c>
      <c r="F409" s="20">
        <f t="shared" si="115"/>
        <v>7315240.2299999995</v>
      </c>
      <c r="G409" s="20">
        <f t="shared" si="115"/>
        <v>7161851.6399999997</v>
      </c>
      <c r="H409" s="22"/>
      <c r="I409" s="22"/>
      <c r="J409" s="22"/>
      <c r="K409" s="22"/>
      <c r="L409" s="22"/>
    </row>
    <row r="410" spans="1:12" s="8" customFormat="1" ht="51" customHeight="1">
      <c r="A410" s="23"/>
      <c r="B410" s="55"/>
      <c r="C410" s="23"/>
      <c r="D410" s="23"/>
      <c r="E410" s="53" t="s">
        <v>6</v>
      </c>
      <c r="F410" s="20">
        <f>F450+F481+F485+F489+F493+F497+F501+F505+F509</f>
        <v>264222.31</v>
      </c>
      <c r="G410" s="20">
        <f>G450+G481+G485+G489+G493+G497+G501+G505+G509</f>
        <v>243398.73</v>
      </c>
      <c r="H410" s="22"/>
      <c r="I410" s="22"/>
      <c r="J410" s="22"/>
      <c r="K410" s="22"/>
      <c r="L410" s="22"/>
    </row>
    <row r="411" spans="1:12" s="8" customFormat="1" ht="31.5" customHeight="1">
      <c r="A411" s="22" t="s">
        <v>42</v>
      </c>
      <c r="B411" s="108" t="s">
        <v>102</v>
      </c>
      <c r="C411" s="23">
        <v>502</v>
      </c>
      <c r="D411" s="23" t="s">
        <v>473</v>
      </c>
      <c r="E411" s="53" t="s">
        <v>38</v>
      </c>
      <c r="F411" s="20">
        <f t="shared" ref="F411:G411" si="116">SUM(F412:F413)</f>
        <v>521560</v>
      </c>
      <c r="G411" s="20">
        <f t="shared" si="116"/>
        <v>521560</v>
      </c>
      <c r="H411" s="58" t="s">
        <v>242</v>
      </c>
      <c r="I411" s="23" t="s">
        <v>61</v>
      </c>
      <c r="J411" s="138" t="s">
        <v>157</v>
      </c>
      <c r="K411" s="23">
        <v>84</v>
      </c>
      <c r="L411" s="23">
        <v>84</v>
      </c>
    </row>
    <row r="412" spans="1:12" s="8" customFormat="1" ht="69.75" customHeight="1">
      <c r="A412" s="22"/>
      <c r="B412" s="108"/>
      <c r="C412" s="23"/>
      <c r="D412" s="23"/>
      <c r="E412" s="53" t="s">
        <v>39</v>
      </c>
      <c r="F412" s="20">
        <v>521560</v>
      </c>
      <c r="G412" s="20">
        <v>521560</v>
      </c>
      <c r="H412" s="58"/>
      <c r="I412" s="23"/>
      <c r="J412" s="138"/>
      <c r="K412" s="23"/>
      <c r="L412" s="23"/>
    </row>
    <row r="413" spans="1:12" s="8" customFormat="1" ht="49.5" customHeight="1">
      <c r="A413" s="22"/>
      <c r="B413" s="108"/>
      <c r="C413" s="23"/>
      <c r="D413" s="23"/>
      <c r="E413" s="53" t="s">
        <v>40</v>
      </c>
      <c r="F413" s="20">
        <v>0</v>
      </c>
      <c r="G413" s="20">
        <v>0</v>
      </c>
      <c r="H413" s="58"/>
      <c r="I413" s="23"/>
      <c r="J413" s="138"/>
      <c r="K413" s="23"/>
      <c r="L413" s="23"/>
    </row>
    <row r="414" spans="1:12" s="8" customFormat="1" ht="36" customHeight="1">
      <c r="A414" s="22" t="s">
        <v>43</v>
      </c>
      <c r="B414" s="58" t="s">
        <v>274</v>
      </c>
      <c r="C414" s="23">
        <v>502</v>
      </c>
      <c r="D414" s="23" t="s">
        <v>474</v>
      </c>
      <c r="E414" s="53" t="s">
        <v>38</v>
      </c>
      <c r="F414" s="20">
        <f t="shared" ref="F414:G414" si="117">SUM(F415:F416)</f>
        <v>17700</v>
      </c>
      <c r="G414" s="20">
        <f t="shared" si="117"/>
        <v>17700</v>
      </c>
      <c r="H414" s="58" t="s">
        <v>119</v>
      </c>
      <c r="I414" s="23" t="s">
        <v>5</v>
      </c>
      <c r="J414" s="23" t="s">
        <v>157</v>
      </c>
      <c r="K414" s="23">
        <v>1</v>
      </c>
      <c r="L414" s="23">
        <v>1</v>
      </c>
    </row>
    <row r="415" spans="1:12" s="8" customFormat="1" ht="69.75" customHeight="1">
      <c r="A415" s="22"/>
      <c r="B415" s="58"/>
      <c r="C415" s="23"/>
      <c r="D415" s="23"/>
      <c r="E415" s="53" t="s">
        <v>39</v>
      </c>
      <c r="F415" s="20">
        <v>17700</v>
      </c>
      <c r="G415" s="20">
        <v>17700</v>
      </c>
      <c r="H415" s="58"/>
      <c r="I415" s="23"/>
      <c r="J415" s="23"/>
      <c r="K415" s="23"/>
      <c r="L415" s="23"/>
    </row>
    <row r="416" spans="1:12" s="8" customFormat="1" ht="60.75" customHeight="1">
      <c r="A416" s="22"/>
      <c r="B416" s="58"/>
      <c r="C416" s="23"/>
      <c r="D416" s="23"/>
      <c r="E416" s="53" t="s">
        <v>40</v>
      </c>
      <c r="F416" s="20">
        <v>0</v>
      </c>
      <c r="G416" s="20">
        <v>0</v>
      </c>
      <c r="H416" s="58"/>
      <c r="I416" s="23"/>
      <c r="J416" s="23"/>
      <c r="K416" s="23"/>
      <c r="L416" s="23"/>
    </row>
    <row r="417" spans="1:12" s="8" customFormat="1" ht="33" customHeight="1">
      <c r="A417" s="22" t="s">
        <v>44</v>
      </c>
      <c r="B417" s="58" t="s">
        <v>275</v>
      </c>
      <c r="C417" s="23">
        <v>502</v>
      </c>
      <c r="D417" s="23" t="s">
        <v>475</v>
      </c>
      <c r="E417" s="53" t="s">
        <v>38</v>
      </c>
      <c r="F417" s="20">
        <f t="shared" ref="F417:G417" si="118">SUM(F418:F419)</f>
        <v>2143605.4</v>
      </c>
      <c r="G417" s="20">
        <f t="shared" si="118"/>
        <v>2143605.4</v>
      </c>
      <c r="H417" s="58" t="s">
        <v>276</v>
      </c>
      <c r="I417" s="23" t="s">
        <v>5</v>
      </c>
      <c r="J417" s="109" t="s">
        <v>157</v>
      </c>
      <c r="K417" s="109">
        <v>1</v>
      </c>
      <c r="L417" s="109">
        <v>1</v>
      </c>
    </row>
    <row r="418" spans="1:12" s="8" customFormat="1" ht="69.75" customHeight="1">
      <c r="A418" s="22"/>
      <c r="B418" s="58"/>
      <c r="C418" s="23"/>
      <c r="D418" s="23"/>
      <c r="E418" s="53" t="s">
        <v>39</v>
      </c>
      <c r="F418" s="20">
        <v>2143605.4</v>
      </c>
      <c r="G418" s="20">
        <v>2143605.4</v>
      </c>
      <c r="H418" s="58"/>
      <c r="I418" s="23"/>
      <c r="J418" s="109"/>
      <c r="K418" s="109"/>
      <c r="L418" s="109"/>
    </row>
    <row r="419" spans="1:12" s="8" customFormat="1" ht="50.25" customHeight="1">
      <c r="A419" s="22"/>
      <c r="B419" s="58"/>
      <c r="C419" s="23"/>
      <c r="D419" s="23"/>
      <c r="E419" s="53" t="s">
        <v>40</v>
      </c>
      <c r="F419" s="20">
        <v>0</v>
      </c>
      <c r="G419" s="20">
        <v>0</v>
      </c>
      <c r="H419" s="58"/>
      <c r="I419" s="23"/>
      <c r="J419" s="109"/>
      <c r="K419" s="109"/>
      <c r="L419" s="109"/>
    </row>
    <row r="420" spans="1:12" s="8" customFormat="1" ht="34.5" customHeight="1">
      <c r="A420" s="22" t="s">
        <v>89</v>
      </c>
      <c r="B420" s="58" t="s">
        <v>305</v>
      </c>
      <c r="C420" s="23">
        <v>502</v>
      </c>
      <c r="D420" s="23" t="s">
        <v>476</v>
      </c>
      <c r="E420" s="53" t="s">
        <v>38</v>
      </c>
      <c r="F420" s="20">
        <f t="shared" ref="F420:G420" si="119">SUM(F421:F422)</f>
        <v>16350074.4</v>
      </c>
      <c r="G420" s="20">
        <f t="shared" si="119"/>
        <v>16324641.189999999</v>
      </c>
      <c r="H420" s="58" t="s">
        <v>277</v>
      </c>
      <c r="I420" s="23" t="s">
        <v>84</v>
      </c>
      <c r="J420" s="139" t="s">
        <v>157</v>
      </c>
      <c r="K420" s="23">
        <v>99.9</v>
      </c>
      <c r="L420" s="23">
        <v>99.9</v>
      </c>
    </row>
    <row r="421" spans="1:12" s="8" customFormat="1" ht="69" customHeight="1">
      <c r="A421" s="22"/>
      <c r="B421" s="58"/>
      <c r="C421" s="23"/>
      <c r="D421" s="23"/>
      <c r="E421" s="53" t="s">
        <v>39</v>
      </c>
      <c r="F421" s="20">
        <v>16350074.4</v>
      </c>
      <c r="G421" s="20">
        <v>16324641.189999999</v>
      </c>
      <c r="H421" s="58"/>
      <c r="I421" s="23"/>
      <c r="J421" s="139"/>
      <c r="K421" s="23"/>
      <c r="L421" s="23"/>
    </row>
    <row r="422" spans="1:12" s="8" customFormat="1" ht="49.5" customHeight="1">
      <c r="A422" s="22"/>
      <c r="B422" s="58"/>
      <c r="C422" s="23"/>
      <c r="D422" s="23"/>
      <c r="E422" s="53" t="s">
        <v>40</v>
      </c>
      <c r="F422" s="20">
        <v>0</v>
      </c>
      <c r="G422" s="20">
        <v>0</v>
      </c>
      <c r="H422" s="58"/>
      <c r="I422" s="23"/>
      <c r="J422" s="139"/>
      <c r="K422" s="23"/>
      <c r="L422" s="23"/>
    </row>
    <row r="423" spans="1:12" s="8" customFormat="1" ht="31.5" customHeight="1">
      <c r="A423" s="22" t="s">
        <v>90</v>
      </c>
      <c r="B423" s="58" t="s">
        <v>278</v>
      </c>
      <c r="C423" s="23" t="s">
        <v>106</v>
      </c>
      <c r="D423" s="23" t="s">
        <v>106</v>
      </c>
      <c r="E423" s="53" t="s">
        <v>38</v>
      </c>
      <c r="F423" s="20">
        <f t="shared" ref="F423:G423" si="120">SUM(F424:F425)</f>
        <v>0</v>
      </c>
      <c r="G423" s="20">
        <f t="shared" si="120"/>
        <v>0</v>
      </c>
      <c r="H423" s="58" t="s">
        <v>105</v>
      </c>
      <c r="I423" s="23" t="s">
        <v>84</v>
      </c>
      <c r="J423" s="124" t="s">
        <v>157</v>
      </c>
      <c r="K423" s="23">
        <v>0</v>
      </c>
      <c r="L423" s="23">
        <v>0</v>
      </c>
    </row>
    <row r="424" spans="1:12" s="8" customFormat="1" ht="68.25" customHeight="1">
      <c r="A424" s="22"/>
      <c r="B424" s="58"/>
      <c r="C424" s="23"/>
      <c r="D424" s="23"/>
      <c r="E424" s="53" t="s">
        <v>39</v>
      </c>
      <c r="F424" s="20">
        <v>0</v>
      </c>
      <c r="G424" s="20">
        <v>0</v>
      </c>
      <c r="H424" s="58"/>
      <c r="I424" s="23"/>
      <c r="J424" s="124"/>
      <c r="K424" s="23"/>
      <c r="L424" s="23"/>
    </row>
    <row r="425" spans="1:12" s="8" customFormat="1" ht="47.25">
      <c r="A425" s="22"/>
      <c r="B425" s="58"/>
      <c r="C425" s="23"/>
      <c r="D425" s="23"/>
      <c r="E425" s="53" t="s">
        <v>40</v>
      </c>
      <c r="F425" s="20">
        <v>0</v>
      </c>
      <c r="G425" s="20">
        <v>0</v>
      </c>
      <c r="H425" s="58"/>
      <c r="I425" s="23"/>
      <c r="J425" s="124"/>
      <c r="K425" s="23"/>
      <c r="L425" s="23"/>
    </row>
    <row r="426" spans="1:12" s="8" customFormat="1" ht="33.75" customHeight="1">
      <c r="A426" s="22" t="s">
        <v>91</v>
      </c>
      <c r="B426" s="58" t="s">
        <v>279</v>
      </c>
      <c r="C426" s="23" t="s">
        <v>106</v>
      </c>
      <c r="D426" s="23" t="s">
        <v>106</v>
      </c>
      <c r="E426" s="53" t="s">
        <v>38</v>
      </c>
      <c r="F426" s="20">
        <f t="shared" ref="F426:G426" si="121">SUM(F427:F428)</f>
        <v>0</v>
      </c>
      <c r="G426" s="20">
        <f t="shared" si="121"/>
        <v>0</v>
      </c>
      <c r="H426" s="58" t="s">
        <v>122</v>
      </c>
      <c r="I426" s="23" t="s">
        <v>257</v>
      </c>
      <c r="J426" s="138" t="s">
        <v>157</v>
      </c>
      <c r="K426" s="23">
        <v>0</v>
      </c>
      <c r="L426" s="23">
        <v>0</v>
      </c>
    </row>
    <row r="427" spans="1:12" s="8" customFormat="1" ht="66.75" customHeight="1">
      <c r="A427" s="22"/>
      <c r="B427" s="58"/>
      <c r="C427" s="23"/>
      <c r="D427" s="23"/>
      <c r="E427" s="53" t="s">
        <v>39</v>
      </c>
      <c r="F427" s="20">
        <v>0</v>
      </c>
      <c r="G427" s="20">
        <v>0</v>
      </c>
      <c r="H427" s="58"/>
      <c r="I427" s="23"/>
      <c r="J427" s="138"/>
      <c r="K427" s="23"/>
      <c r="L427" s="23"/>
    </row>
    <row r="428" spans="1:12" s="8" customFormat="1" ht="50.25" customHeight="1">
      <c r="A428" s="22"/>
      <c r="B428" s="58"/>
      <c r="C428" s="23"/>
      <c r="D428" s="23"/>
      <c r="E428" s="53" t="s">
        <v>40</v>
      </c>
      <c r="F428" s="20">
        <v>0</v>
      </c>
      <c r="G428" s="20">
        <v>0</v>
      </c>
      <c r="H428" s="58"/>
      <c r="I428" s="23"/>
      <c r="J428" s="138"/>
      <c r="K428" s="23"/>
      <c r="L428" s="23"/>
    </row>
    <row r="429" spans="1:12" s="8" customFormat="1" ht="32.25" customHeight="1">
      <c r="A429" s="22" t="s">
        <v>92</v>
      </c>
      <c r="B429" s="58" t="s">
        <v>280</v>
      </c>
      <c r="C429" s="23">
        <v>502</v>
      </c>
      <c r="D429" s="23" t="s">
        <v>477</v>
      </c>
      <c r="E429" s="53" t="s">
        <v>38</v>
      </c>
      <c r="F429" s="20">
        <f t="shared" ref="F429:G429" si="122">SUM(F430:F431)</f>
        <v>660000</v>
      </c>
      <c r="G429" s="20">
        <f t="shared" si="122"/>
        <v>660000</v>
      </c>
      <c r="H429" s="58" t="s">
        <v>103</v>
      </c>
      <c r="I429" s="23" t="s">
        <v>84</v>
      </c>
      <c r="J429" s="124" t="s">
        <v>157</v>
      </c>
      <c r="K429" s="23">
        <v>100</v>
      </c>
      <c r="L429" s="23">
        <v>100</v>
      </c>
    </row>
    <row r="430" spans="1:12" s="8" customFormat="1" ht="72" customHeight="1">
      <c r="A430" s="22"/>
      <c r="B430" s="58"/>
      <c r="C430" s="23"/>
      <c r="D430" s="23"/>
      <c r="E430" s="53" t="s">
        <v>39</v>
      </c>
      <c r="F430" s="20">
        <v>0</v>
      </c>
      <c r="G430" s="20">
        <v>0</v>
      </c>
      <c r="H430" s="58"/>
      <c r="I430" s="23"/>
      <c r="J430" s="124"/>
      <c r="K430" s="23"/>
      <c r="L430" s="23"/>
    </row>
    <row r="431" spans="1:12" s="8" customFormat="1" ht="55.5" customHeight="1">
      <c r="A431" s="22"/>
      <c r="B431" s="58"/>
      <c r="C431" s="23"/>
      <c r="D431" s="23"/>
      <c r="E431" s="53" t="s">
        <v>40</v>
      </c>
      <c r="F431" s="20">
        <v>660000</v>
      </c>
      <c r="G431" s="20">
        <v>660000</v>
      </c>
      <c r="H431" s="58"/>
      <c r="I431" s="23"/>
      <c r="J431" s="124"/>
      <c r="K431" s="23"/>
      <c r="L431" s="23"/>
    </row>
    <row r="432" spans="1:12" s="8" customFormat="1" ht="34.5" customHeight="1">
      <c r="A432" s="22" t="s">
        <v>26</v>
      </c>
      <c r="B432" s="58" t="s">
        <v>281</v>
      </c>
      <c r="C432" s="23">
        <v>502</v>
      </c>
      <c r="D432" s="23" t="s">
        <v>478</v>
      </c>
      <c r="E432" s="53" t="s">
        <v>38</v>
      </c>
      <c r="F432" s="20">
        <f t="shared" ref="F432:G432" si="123">SUM(F433:F434)</f>
        <v>6522360</v>
      </c>
      <c r="G432" s="20">
        <f t="shared" si="123"/>
        <v>6522360</v>
      </c>
      <c r="H432" s="88" t="s">
        <v>330</v>
      </c>
      <c r="I432" s="23" t="s">
        <v>84</v>
      </c>
      <c r="J432" s="23" t="s">
        <v>157</v>
      </c>
      <c r="K432" s="23">
        <v>100</v>
      </c>
      <c r="L432" s="23">
        <v>100</v>
      </c>
    </row>
    <row r="433" spans="1:12" s="8" customFormat="1" ht="68.25" customHeight="1">
      <c r="A433" s="22"/>
      <c r="B433" s="58"/>
      <c r="C433" s="23"/>
      <c r="D433" s="23"/>
      <c r="E433" s="53" t="s">
        <v>39</v>
      </c>
      <c r="F433" s="20">
        <v>6522360</v>
      </c>
      <c r="G433" s="20">
        <v>6522360</v>
      </c>
      <c r="H433" s="89"/>
      <c r="I433" s="23"/>
      <c r="J433" s="23"/>
      <c r="K433" s="23"/>
      <c r="L433" s="23"/>
    </row>
    <row r="434" spans="1:12" s="8" customFormat="1" ht="49.5" customHeight="1">
      <c r="A434" s="22"/>
      <c r="B434" s="58"/>
      <c r="C434" s="23"/>
      <c r="D434" s="23"/>
      <c r="E434" s="53" t="s">
        <v>40</v>
      </c>
      <c r="F434" s="20">
        <v>0</v>
      </c>
      <c r="G434" s="20">
        <v>0</v>
      </c>
      <c r="H434" s="90"/>
      <c r="I434" s="23"/>
      <c r="J434" s="23"/>
      <c r="K434" s="23"/>
      <c r="L434" s="23"/>
    </row>
    <row r="435" spans="1:12" s="8" customFormat="1" ht="31.5" customHeight="1">
      <c r="A435" s="22" t="s">
        <v>27</v>
      </c>
      <c r="B435" s="58" t="s">
        <v>338</v>
      </c>
      <c r="C435" s="23">
        <v>502</v>
      </c>
      <c r="D435" s="23" t="s">
        <v>479</v>
      </c>
      <c r="E435" s="53" t="s">
        <v>38</v>
      </c>
      <c r="F435" s="20">
        <f t="shared" ref="F435:G435" si="124">SUM(F436:F437)</f>
        <v>731852.58</v>
      </c>
      <c r="G435" s="20">
        <f t="shared" si="124"/>
        <v>731852.58</v>
      </c>
      <c r="H435" s="58" t="s">
        <v>282</v>
      </c>
      <c r="I435" s="23" t="s">
        <v>84</v>
      </c>
      <c r="J435" s="23" t="s">
        <v>157</v>
      </c>
      <c r="K435" s="23">
        <v>100</v>
      </c>
      <c r="L435" s="23">
        <v>100</v>
      </c>
    </row>
    <row r="436" spans="1:12" s="8" customFormat="1" ht="69.75" customHeight="1">
      <c r="A436" s="22"/>
      <c r="B436" s="58"/>
      <c r="C436" s="23"/>
      <c r="D436" s="23"/>
      <c r="E436" s="53" t="s">
        <v>39</v>
      </c>
      <c r="F436" s="20">
        <v>731852.58</v>
      </c>
      <c r="G436" s="20">
        <v>731852.58</v>
      </c>
      <c r="H436" s="58"/>
      <c r="I436" s="23"/>
      <c r="J436" s="23"/>
      <c r="K436" s="23"/>
      <c r="L436" s="23"/>
    </row>
    <row r="437" spans="1:12" s="8" customFormat="1" ht="48" customHeight="1">
      <c r="A437" s="22"/>
      <c r="B437" s="58"/>
      <c r="C437" s="23"/>
      <c r="D437" s="23"/>
      <c r="E437" s="53" t="s">
        <v>40</v>
      </c>
      <c r="F437" s="20">
        <v>0</v>
      </c>
      <c r="G437" s="20">
        <v>0</v>
      </c>
      <c r="H437" s="58"/>
      <c r="I437" s="23"/>
      <c r="J437" s="23"/>
      <c r="K437" s="23"/>
      <c r="L437" s="23"/>
    </row>
    <row r="438" spans="1:12" s="8" customFormat="1" ht="35.25" customHeight="1">
      <c r="A438" s="22" t="s">
        <v>17</v>
      </c>
      <c r="B438" s="58" t="s">
        <v>309</v>
      </c>
      <c r="C438" s="23">
        <v>502</v>
      </c>
      <c r="D438" s="23" t="s">
        <v>480</v>
      </c>
      <c r="E438" s="53" t="s">
        <v>38</v>
      </c>
      <c r="F438" s="20">
        <f t="shared" ref="F438:G438" si="125">SUM(F439:F440)</f>
        <v>87696.4</v>
      </c>
      <c r="G438" s="20">
        <f t="shared" si="125"/>
        <v>87696.4</v>
      </c>
      <c r="H438" s="58" t="s">
        <v>283</v>
      </c>
      <c r="I438" s="23" t="s">
        <v>5</v>
      </c>
      <c r="J438" s="23" t="s">
        <v>157</v>
      </c>
      <c r="K438" s="23">
        <v>2</v>
      </c>
      <c r="L438" s="23">
        <v>2</v>
      </c>
    </row>
    <row r="439" spans="1:12" s="8" customFormat="1" ht="71.25" customHeight="1">
      <c r="A439" s="22"/>
      <c r="B439" s="58"/>
      <c r="C439" s="23"/>
      <c r="D439" s="23"/>
      <c r="E439" s="53" t="s">
        <v>39</v>
      </c>
      <c r="F439" s="20">
        <v>87696.4</v>
      </c>
      <c r="G439" s="20">
        <v>87696.4</v>
      </c>
      <c r="H439" s="58"/>
      <c r="I439" s="23"/>
      <c r="J439" s="23"/>
      <c r="K439" s="23"/>
      <c r="L439" s="23"/>
    </row>
    <row r="440" spans="1:12" s="8" customFormat="1" ht="48" customHeight="1">
      <c r="A440" s="22"/>
      <c r="B440" s="58"/>
      <c r="C440" s="23"/>
      <c r="D440" s="23"/>
      <c r="E440" s="53" t="s">
        <v>40</v>
      </c>
      <c r="F440" s="20">
        <v>0</v>
      </c>
      <c r="G440" s="20">
        <v>0</v>
      </c>
      <c r="H440" s="58"/>
      <c r="I440" s="23"/>
      <c r="J440" s="23"/>
      <c r="K440" s="23"/>
      <c r="L440" s="23"/>
    </row>
    <row r="441" spans="1:12" s="8" customFormat="1" ht="33" customHeight="1">
      <c r="A441" s="22" t="s">
        <v>18</v>
      </c>
      <c r="B441" s="58" t="s">
        <v>310</v>
      </c>
      <c r="C441" s="23">
        <v>502</v>
      </c>
      <c r="D441" s="23" t="s">
        <v>481</v>
      </c>
      <c r="E441" s="53" t="s">
        <v>38</v>
      </c>
      <c r="F441" s="20">
        <f t="shared" ref="F441:G441" si="126">SUM(F442:F443)</f>
        <v>276601.25</v>
      </c>
      <c r="G441" s="20">
        <f t="shared" si="126"/>
        <v>174271.09</v>
      </c>
      <c r="H441" s="88" t="s">
        <v>284</v>
      </c>
      <c r="I441" s="23" t="s">
        <v>5</v>
      </c>
      <c r="J441" s="23" t="s">
        <v>157</v>
      </c>
      <c r="K441" s="23">
        <v>1</v>
      </c>
      <c r="L441" s="23">
        <v>1</v>
      </c>
    </row>
    <row r="442" spans="1:12" s="8" customFormat="1" ht="70.5" customHeight="1">
      <c r="A442" s="22"/>
      <c r="B442" s="58"/>
      <c r="C442" s="23"/>
      <c r="D442" s="23"/>
      <c r="E442" s="53" t="s">
        <v>39</v>
      </c>
      <c r="F442" s="20">
        <v>60176.08</v>
      </c>
      <c r="G442" s="20">
        <v>60176.08</v>
      </c>
      <c r="H442" s="89"/>
      <c r="I442" s="23"/>
      <c r="J442" s="23"/>
      <c r="K442" s="23"/>
      <c r="L442" s="23"/>
    </row>
    <row r="443" spans="1:12" s="8" customFormat="1" ht="49.5" customHeight="1">
      <c r="A443" s="22"/>
      <c r="B443" s="58"/>
      <c r="C443" s="23"/>
      <c r="D443" s="23"/>
      <c r="E443" s="53" t="s">
        <v>40</v>
      </c>
      <c r="F443" s="20">
        <v>216425.17</v>
      </c>
      <c r="G443" s="20">
        <v>114095.01</v>
      </c>
      <c r="H443" s="90"/>
      <c r="I443" s="23"/>
      <c r="J443" s="23"/>
      <c r="K443" s="23"/>
      <c r="L443" s="23"/>
    </row>
    <row r="444" spans="1:12" s="8" customFormat="1" ht="32.25" customHeight="1">
      <c r="A444" s="22" t="s">
        <v>19</v>
      </c>
      <c r="B444" s="58" t="s">
        <v>285</v>
      </c>
      <c r="C444" s="23" t="s">
        <v>106</v>
      </c>
      <c r="D444" s="23" t="s">
        <v>106</v>
      </c>
      <c r="E444" s="53" t="s">
        <v>38</v>
      </c>
      <c r="F444" s="20">
        <f t="shared" ref="F444:G444" si="127">SUM(F445:F446)</f>
        <v>0</v>
      </c>
      <c r="G444" s="20">
        <f t="shared" si="127"/>
        <v>0</v>
      </c>
      <c r="H444" s="88" t="s">
        <v>286</v>
      </c>
      <c r="I444" s="23" t="s">
        <v>5</v>
      </c>
      <c r="J444" s="23" t="s">
        <v>157</v>
      </c>
      <c r="K444" s="23">
        <v>0</v>
      </c>
      <c r="L444" s="23">
        <v>0</v>
      </c>
    </row>
    <row r="445" spans="1:12" s="8" customFormat="1" ht="71.25" customHeight="1">
      <c r="A445" s="22"/>
      <c r="B445" s="58"/>
      <c r="C445" s="23"/>
      <c r="D445" s="23"/>
      <c r="E445" s="53" t="s">
        <v>39</v>
      </c>
      <c r="F445" s="20">
        <v>0</v>
      </c>
      <c r="G445" s="20">
        <v>0</v>
      </c>
      <c r="H445" s="89"/>
      <c r="I445" s="23"/>
      <c r="J445" s="23"/>
      <c r="K445" s="23"/>
      <c r="L445" s="23"/>
    </row>
    <row r="446" spans="1:12" s="8" customFormat="1" ht="49.5" customHeight="1">
      <c r="A446" s="22"/>
      <c r="B446" s="58"/>
      <c r="C446" s="23"/>
      <c r="D446" s="23"/>
      <c r="E446" s="53" t="s">
        <v>40</v>
      </c>
      <c r="F446" s="20">
        <v>0</v>
      </c>
      <c r="G446" s="20">
        <v>0</v>
      </c>
      <c r="H446" s="90"/>
      <c r="I446" s="23"/>
      <c r="J446" s="23"/>
      <c r="K446" s="23"/>
      <c r="L446" s="23"/>
    </row>
    <row r="447" spans="1:12" s="8" customFormat="1" ht="32.25" customHeight="1">
      <c r="A447" s="22" t="s">
        <v>20</v>
      </c>
      <c r="B447" s="108" t="s">
        <v>387</v>
      </c>
      <c r="C447" s="23">
        <v>502</v>
      </c>
      <c r="D447" s="23" t="s">
        <v>482</v>
      </c>
      <c r="E447" s="53" t="s">
        <v>38</v>
      </c>
      <c r="F447" s="20">
        <f t="shared" ref="F447:G447" si="128">SUM(F448:F450)</f>
        <v>645.21</v>
      </c>
      <c r="G447" s="20">
        <f t="shared" si="128"/>
        <v>0</v>
      </c>
      <c r="H447" s="88" t="s">
        <v>331</v>
      </c>
      <c r="I447" s="23" t="s">
        <v>5</v>
      </c>
      <c r="J447" s="23" t="s">
        <v>157</v>
      </c>
      <c r="K447" s="23">
        <v>0</v>
      </c>
      <c r="L447" s="23">
        <v>0</v>
      </c>
    </row>
    <row r="448" spans="1:12" s="8" customFormat="1" ht="70.5" customHeight="1">
      <c r="A448" s="22"/>
      <c r="B448" s="108"/>
      <c r="C448" s="23"/>
      <c r="D448" s="23"/>
      <c r="E448" s="53" t="s">
        <v>39</v>
      </c>
      <c r="F448" s="20">
        <v>0</v>
      </c>
      <c r="G448" s="20">
        <v>0</v>
      </c>
      <c r="H448" s="89"/>
      <c r="I448" s="23"/>
      <c r="J448" s="23"/>
      <c r="K448" s="23"/>
      <c r="L448" s="23"/>
    </row>
    <row r="449" spans="1:12" s="8" customFormat="1" ht="52.5" customHeight="1">
      <c r="A449" s="22"/>
      <c r="B449" s="108"/>
      <c r="C449" s="23"/>
      <c r="D449" s="23"/>
      <c r="E449" s="53" t="s">
        <v>40</v>
      </c>
      <c r="F449" s="20">
        <v>0</v>
      </c>
      <c r="G449" s="20">
        <v>0</v>
      </c>
      <c r="H449" s="89"/>
      <c r="I449" s="23"/>
      <c r="J449" s="23"/>
      <c r="K449" s="23"/>
      <c r="L449" s="23"/>
    </row>
    <row r="450" spans="1:12" s="8" customFormat="1" ht="53.25" customHeight="1">
      <c r="A450" s="22"/>
      <c r="B450" s="108"/>
      <c r="C450" s="23"/>
      <c r="D450" s="23"/>
      <c r="E450" s="53" t="s">
        <v>6</v>
      </c>
      <c r="F450" s="20">
        <v>645.21</v>
      </c>
      <c r="G450" s="20">
        <v>0</v>
      </c>
      <c r="H450" s="90"/>
      <c r="I450" s="23"/>
      <c r="J450" s="23"/>
      <c r="K450" s="23"/>
      <c r="L450" s="23"/>
    </row>
    <row r="451" spans="1:12" s="8" customFormat="1" ht="30.75" customHeight="1">
      <c r="A451" s="27" t="s">
        <v>21</v>
      </c>
      <c r="B451" s="58" t="s">
        <v>306</v>
      </c>
      <c r="C451" s="23">
        <v>502</v>
      </c>
      <c r="D451" s="23" t="s">
        <v>483</v>
      </c>
      <c r="E451" s="53" t="s">
        <v>38</v>
      </c>
      <c r="F451" s="20">
        <f t="shared" ref="F451:G451" si="129">SUM(F452:F453)</f>
        <v>426210.33</v>
      </c>
      <c r="G451" s="20">
        <f t="shared" si="129"/>
        <v>419484.28</v>
      </c>
      <c r="H451" s="88" t="s">
        <v>287</v>
      </c>
      <c r="I451" s="23" t="s">
        <v>5</v>
      </c>
      <c r="J451" s="23" t="s">
        <v>157</v>
      </c>
      <c r="K451" s="23">
        <v>1</v>
      </c>
      <c r="L451" s="23">
        <v>1</v>
      </c>
    </row>
    <row r="452" spans="1:12" s="8" customFormat="1" ht="66" customHeight="1">
      <c r="A452" s="27"/>
      <c r="B452" s="58"/>
      <c r="C452" s="23"/>
      <c r="D452" s="23"/>
      <c r="E452" s="53" t="s">
        <v>39</v>
      </c>
      <c r="F452" s="20">
        <v>8873.33</v>
      </c>
      <c r="G452" s="20">
        <v>8873.33</v>
      </c>
      <c r="H452" s="89"/>
      <c r="I452" s="23"/>
      <c r="J452" s="23"/>
      <c r="K452" s="23"/>
      <c r="L452" s="23"/>
    </row>
    <row r="453" spans="1:12" s="8" customFormat="1" ht="51.75" customHeight="1">
      <c r="A453" s="27"/>
      <c r="B453" s="58"/>
      <c r="C453" s="23"/>
      <c r="D453" s="23"/>
      <c r="E453" s="53" t="s">
        <v>40</v>
      </c>
      <c r="F453" s="20">
        <v>417337</v>
      </c>
      <c r="G453" s="20">
        <v>410610.95</v>
      </c>
      <c r="H453" s="90"/>
      <c r="I453" s="23"/>
      <c r="J453" s="23"/>
      <c r="K453" s="23"/>
      <c r="L453" s="23"/>
    </row>
    <row r="454" spans="1:12" s="8" customFormat="1" ht="32.25" customHeight="1">
      <c r="A454" s="22" t="s">
        <v>22</v>
      </c>
      <c r="B454" s="58" t="s">
        <v>288</v>
      </c>
      <c r="C454" s="23" t="s">
        <v>106</v>
      </c>
      <c r="D454" s="23" t="s">
        <v>106</v>
      </c>
      <c r="E454" s="53" t="s">
        <v>38</v>
      </c>
      <c r="F454" s="20">
        <f t="shared" ref="F454:G454" si="130">SUM(F455:F456)</f>
        <v>0</v>
      </c>
      <c r="G454" s="20">
        <f t="shared" si="130"/>
        <v>0</v>
      </c>
      <c r="H454" s="88" t="s">
        <v>99</v>
      </c>
      <c r="I454" s="23" t="s">
        <v>104</v>
      </c>
      <c r="J454" s="23" t="s">
        <v>157</v>
      </c>
      <c r="K454" s="23">
        <v>1</v>
      </c>
      <c r="L454" s="23">
        <v>1</v>
      </c>
    </row>
    <row r="455" spans="1:12" s="8" customFormat="1" ht="67.5" customHeight="1">
      <c r="A455" s="22"/>
      <c r="B455" s="58"/>
      <c r="C455" s="23"/>
      <c r="D455" s="23"/>
      <c r="E455" s="53" t="s">
        <v>39</v>
      </c>
      <c r="F455" s="20">
        <v>0</v>
      </c>
      <c r="G455" s="20">
        <v>0</v>
      </c>
      <c r="H455" s="89"/>
      <c r="I455" s="23"/>
      <c r="J455" s="23"/>
      <c r="K455" s="23"/>
      <c r="L455" s="23"/>
    </row>
    <row r="456" spans="1:12" s="8" customFormat="1" ht="54.75" customHeight="1">
      <c r="A456" s="22"/>
      <c r="B456" s="58"/>
      <c r="C456" s="23"/>
      <c r="D456" s="23"/>
      <c r="E456" s="53" t="s">
        <v>40</v>
      </c>
      <c r="F456" s="20">
        <v>0</v>
      </c>
      <c r="G456" s="20">
        <v>0</v>
      </c>
      <c r="H456" s="90"/>
      <c r="I456" s="23"/>
      <c r="J456" s="23"/>
      <c r="K456" s="23"/>
      <c r="L456" s="23"/>
    </row>
    <row r="457" spans="1:12" s="8" customFormat="1" ht="30" customHeight="1">
      <c r="A457" s="27" t="s">
        <v>23</v>
      </c>
      <c r="B457" s="58" t="s">
        <v>332</v>
      </c>
      <c r="C457" s="23">
        <v>502</v>
      </c>
      <c r="D457" s="23" t="s">
        <v>484</v>
      </c>
      <c r="E457" s="53" t="s">
        <v>38</v>
      </c>
      <c r="F457" s="20">
        <f t="shared" ref="F457:G457" si="131">SUM(F458:F459)</f>
        <v>40000</v>
      </c>
      <c r="G457" s="20">
        <f t="shared" si="131"/>
        <v>40000</v>
      </c>
      <c r="H457" s="88" t="s">
        <v>100</v>
      </c>
      <c r="I457" s="23" t="s">
        <v>84</v>
      </c>
      <c r="J457" s="23" t="s">
        <v>157</v>
      </c>
      <c r="K457" s="23">
        <v>100</v>
      </c>
      <c r="L457" s="23">
        <v>100</v>
      </c>
    </row>
    <row r="458" spans="1:12" s="8" customFormat="1" ht="69" customHeight="1">
      <c r="A458" s="27"/>
      <c r="B458" s="58"/>
      <c r="C458" s="23"/>
      <c r="D458" s="23"/>
      <c r="E458" s="53" t="s">
        <v>39</v>
      </c>
      <c r="F458" s="20">
        <v>40000</v>
      </c>
      <c r="G458" s="20">
        <v>40000</v>
      </c>
      <c r="H458" s="89"/>
      <c r="I458" s="23"/>
      <c r="J458" s="23"/>
      <c r="K458" s="23"/>
      <c r="L458" s="23"/>
    </row>
    <row r="459" spans="1:12" s="8" customFormat="1" ht="54.75" customHeight="1">
      <c r="A459" s="27"/>
      <c r="B459" s="58"/>
      <c r="C459" s="23"/>
      <c r="D459" s="23"/>
      <c r="E459" s="53" t="s">
        <v>40</v>
      </c>
      <c r="F459" s="20">
        <v>0</v>
      </c>
      <c r="G459" s="20">
        <v>0</v>
      </c>
      <c r="H459" s="90"/>
      <c r="I459" s="23"/>
      <c r="J459" s="23"/>
      <c r="K459" s="23"/>
      <c r="L459" s="23"/>
    </row>
    <row r="460" spans="1:12" s="8" customFormat="1" ht="31.5" customHeight="1">
      <c r="A460" s="140" t="s">
        <v>16</v>
      </c>
      <c r="B460" s="63" t="s">
        <v>289</v>
      </c>
      <c r="C460" s="67" t="s">
        <v>106</v>
      </c>
      <c r="D460" s="67" t="s">
        <v>106</v>
      </c>
      <c r="E460" s="53" t="s">
        <v>38</v>
      </c>
      <c r="F460" s="20">
        <f t="shared" ref="F460:G460" si="132">SUM(F461:F462)</f>
        <v>0</v>
      </c>
      <c r="G460" s="20">
        <f t="shared" si="132"/>
        <v>0</v>
      </c>
      <c r="H460" s="88" t="s">
        <v>150</v>
      </c>
      <c r="I460" s="67" t="s">
        <v>104</v>
      </c>
      <c r="J460" s="67" t="s">
        <v>157</v>
      </c>
      <c r="K460" s="67">
        <v>1</v>
      </c>
      <c r="L460" s="67">
        <v>1</v>
      </c>
    </row>
    <row r="461" spans="1:12" s="8" customFormat="1" ht="65.25" customHeight="1">
      <c r="A461" s="141"/>
      <c r="B461" s="64"/>
      <c r="C461" s="69"/>
      <c r="D461" s="69"/>
      <c r="E461" s="53" t="s">
        <v>39</v>
      </c>
      <c r="F461" s="20">
        <v>0</v>
      </c>
      <c r="G461" s="20">
        <v>0</v>
      </c>
      <c r="H461" s="89"/>
      <c r="I461" s="69"/>
      <c r="J461" s="69"/>
      <c r="K461" s="69"/>
      <c r="L461" s="69"/>
    </row>
    <row r="462" spans="1:12" s="8" customFormat="1" ht="79.5" customHeight="1">
      <c r="A462" s="142"/>
      <c r="B462" s="65"/>
      <c r="C462" s="71"/>
      <c r="D462" s="71"/>
      <c r="E462" s="53" t="s">
        <v>40</v>
      </c>
      <c r="F462" s="20">
        <v>0</v>
      </c>
      <c r="G462" s="20">
        <v>0</v>
      </c>
      <c r="H462" s="90"/>
      <c r="I462" s="71"/>
      <c r="J462" s="71"/>
      <c r="K462" s="71"/>
      <c r="L462" s="71"/>
    </row>
    <row r="463" spans="1:12" s="8" customFormat="1" ht="36.75" customHeight="1">
      <c r="A463" s="140" t="s">
        <v>111</v>
      </c>
      <c r="B463" s="63" t="s">
        <v>290</v>
      </c>
      <c r="C463" s="67">
        <v>502</v>
      </c>
      <c r="D463" s="67" t="s">
        <v>485</v>
      </c>
      <c r="E463" s="53" t="s">
        <v>38</v>
      </c>
      <c r="F463" s="20">
        <f t="shared" ref="F463:G463" si="133">SUM(F464:F465)</f>
        <v>951900</v>
      </c>
      <c r="G463" s="20">
        <f t="shared" si="133"/>
        <v>951900</v>
      </c>
      <c r="H463" s="88" t="s">
        <v>151</v>
      </c>
      <c r="I463" s="23" t="s">
        <v>5</v>
      </c>
      <c r="J463" s="67" t="s">
        <v>157</v>
      </c>
      <c r="K463" s="67">
        <v>15</v>
      </c>
      <c r="L463" s="67">
        <v>15</v>
      </c>
    </row>
    <row r="464" spans="1:12" s="8" customFormat="1" ht="69" customHeight="1">
      <c r="A464" s="141"/>
      <c r="B464" s="64"/>
      <c r="C464" s="69"/>
      <c r="D464" s="69"/>
      <c r="E464" s="53" t="s">
        <v>39</v>
      </c>
      <c r="F464" s="20">
        <v>51900</v>
      </c>
      <c r="G464" s="20">
        <v>51900</v>
      </c>
      <c r="H464" s="89"/>
      <c r="I464" s="23"/>
      <c r="J464" s="69"/>
      <c r="K464" s="69"/>
      <c r="L464" s="69"/>
    </row>
    <row r="465" spans="1:12" s="8" customFormat="1" ht="70.5" customHeight="1">
      <c r="A465" s="142"/>
      <c r="B465" s="65"/>
      <c r="C465" s="71"/>
      <c r="D465" s="71"/>
      <c r="E465" s="53" t="s">
        <v>40</v>
      </c>
      <c r="F465" s="20">
        <v>900000</v>
      </c>
      <c r="G465" s="20">
        <v>900000</v>
      </c>
      <c r="H465" s="90"/>
      <c r="I465" s="23"/>
      <c r="J465" s="71"/>
      <c r="K465" s="71"/>
      <c r="L465" s="71"/>
    </row>
    <row r="466" spans="1:12" s="8" customFormat="1" ht="30" customHeight="1">
      <c r="A466" s="140" t="s">
        <v>112</v>
      </c>
      <c r="B466" s="63" t="s">
        <v>293</v>
      </c>
      <c r="C466" s="67">
        <v>502</v>
      </c>
      <c r="D466" s="67" t="s">
        <v>486</v>
      </c>
      <c r="E466" s="53" t="s">
        <v>38</v>
      </c>
      <c r="F466" s="20">
        <f t="shared" ref="F466:G466" si="134">SUM(F467:F468)</f>
        <v>6872.75</v>
      </c>
      <c r="G466" s="20">
        <f t="shared" si="134"/>
        <v>6872.75</v>
      </c>
      <c r="H466" s="88" t="s">
        <v>291</v>
      </c>
      <c r="I466" s="67" t="s">
        <v>84</v>
      </c>
      <c r="J466" s="67" t="s">
        <v>157</v>
      </c>
      <c r="K466" s="67">
        <v>100</v>
      </c>
      <c r="L466" s="67">
        <v>100</v>
      </c>
    </row>
    <row r="467" spans="1:12" s="8" customFormat="1" ht="66" customHeight="1">
      <c r="A467" s="141"/>
      <c r="B467" s="64"/>
      <c r="C467" s="69"/>
      <c r="D467" s="69"/>
      <c r="E467" s="53" t="s">
        <v>39</v>
      </c>
      <c r="F467" s="20">
        <v>6872.75</v>
      </c>
      <c r="G467" s="20">
        <v>6872.75</v>
      </c>
      <c r="H467" s="89"/>
      <c r="I467" s="69"/>
      <c r="J467" s="69"/>
      <c r="K467" s="69"/>
      <c r="L467" s="69"/>
    </row>
    <row r="468" spans="1:12" s="8" customFormat="1" ht="49.5" customHeight="1">
      <c r="A468" s="142"/>
      <c r="B468" s="65"/>
      <c r="C468" s="71"/>
      <c r="D468" s="71"/>
      <c r="E468" s="53" t="s">
        <v>40</v>
      </c>
      <c r="F468" s="20">
        <v>0</v>
      </c>
      <c r="G468" s="20">
        <v>0</v>
      </c>
      <c r="H468" s="90"/>
      <c r="I468" s="71"/>
      <c r="J468" s="71"/>
      <c r="K468" s="71"/>
      <c r="L468" s="71"/>
    </row>
    <row r="469" spans="1:12" s="8" customFormat="1" ht="34.5" customHeight="1">
      <c r="A469" s="140" t="s">
        <v>4</v>
      </c>
      <c r="B469" s="63" t="s">
        <v>294</v>
      </c>
      <c r="C469" s="67" t="s">
        <v>106</v>
      </c>
      <c r="D469" s="67" t="s">
        <v>106</v>
      </c>
      <c r="E469" s="53" t="s">
        <v>38</v>
      </c>
      <c r="F469" s="20">
        <f t="shared" ref="F469:G469" si="135">SUM(F470:F471)</f>
        <v>0</v>
      </c>
      <c r="G469" s="20">
        <f t="shared" si="135"/>
        <v>0</v>
      </c>
      <c r="H469" s="88" t="s">
        <v>292</v>
      </c>
      <c r="I469" s="67" t="s">
        <v>5</v>
      </c>
      <c r="J469" s="67" t="s">
        <v>157</v>
      </c>
      <c r="K469" s="67">
        <v>0</v>
      </c>
      <c r="L469" s="67">
        <v>0</v>
      </c>
    </row>
    <row r="470" spans="1:12" s="8" customFormat="1" ht="63.75" customHeight="1">
      <c r="A470" s="141"/>
      <c r="B470" s="64"/>
      <c r="C470" s="69"/>
      <c r="D470" s="69"/>
      <c r="E470" s="53" t="s">
        <v>39</v>
      </c>
      <c r="F470" s="20">
        <v>0</v>
      </c>
      <c r="G470" s="20">
        <v>0</v>
      </c>
      <c r="H470" s="89"/>
      <c r="I470" s="69"/>
      <c r="J470" s="69"/>
      <c r="K470" s="69"/>
      <c r="L470" s="69"/>
    </row>
    <row r="471" spans="1:12" s="8" customFormat="1" ht="54" customHeight="1">
      <c r="A471" s="142"/>
      <c r="B471" s="65"/>
      <c r="C471" s="71"/>
      <c r="D471" s="71"/>
      <c r="E471" s="53" t="s">
        <v>40</v>
      </c>
      <c r="F471" s="20">
        <v>0</v>
      </c>
      <c r="G471" s="20">
        <v>0</v>
      </c>
      <c r="H471" s="90"/>
      <c r="I471" s="71"/>
      <c r="J471" s="71"/>
      <c r="K471" s="71"/>
      <c r="L471" s="71"/>
    </row>
    <row r="472" spans="1:12" s="8" customFormat="1" ht="31.5" customHeight="1">
      <c r="A472" s="27" t="s">
        <v>307</v>
      </c>
      <c r="B472" s="58" t="s">
        <v>308</v>
      </c>
      <c r="C472" s="23" t="s">
        <v>106</v>
      </c>
      <c r="D472" s="23" t="s">
        <v>106</v>
      </c>
      <c r="E472" s="53" t="s">
        <v>38</v>
      </c>
      <c r="F472" s="20">
        <f t="shared" ref="F472:G472" si="136">SUM(F473:F474)</f>
        <v>0</v>
      </c>
      <c r="G472" s="20">
        <f t="shared" si="136"/>
        <v>0</v>
      </c>
      <c r="H472" s="88" t="s">
        <v>333</v>
      </c>
      <c r="I472" s="67" t="s">
        <v>104</v>
      </c>
      <c r="J472" s="67" t="s">
        <v>157</v>
      </c>
      <c r="K472" s="67">
        <v>0</v>
      </c>
      <c r="L472" s="67">
        <v>0</v>
      </c>
    </row>
    <row r="473" spans="1:12" s="8" customFormat="1" ht="71.25" customHeight="1">
      <c r="A473" s="27"/>
      <c r="B473" s="58"/>
      <c r="C473" s="23"/>
      <c r="D473" s="23"/>
      <c r="E473" s="53" t="s">
        <v>39</v>
      </c>
      <c r="F473" s="20">
        <v>0</v>
      </c>
      <c r="G473" s="20">
        <v>0</v>
      </c>
      <c r="H473" s="89"/>
      <c r="I473" s="69"/>
      <c r="J473" s="69"/>
      <c r="K473" s="69"/>
      <c r="L473" s="69"/>
    </row>
    <row r="474" spans="1:12" s="8" customFormat="1" ht="54" customHeight="1">
      <c r="A474" s="27"/>
      <c r="B474" s="58"/>
      <c r="C474" s="23"/>
      <c r="D474" s="23"/>
      <c r="E474" s="53" t="s">
        <v>40</v>
      </c>
      <c r="F474" s="20">
        <v>0</v>
      </c>
      <c r="G474" s="20">
        <v>0</v>
      </c>
      <c r="H474" s="90"/>
      <c r="I474" s="71"/>
      <c r="J474" s="71"/>
      <c r="K474" s="71"/>
      <c r="L474" s="71"/>
    </row>
    <row r="475" spans="1:12" s="8" customFormat="1" ht="36.75" customHeight="1">
      <c r="A475" s="27" t="s">
        <v>327</v>
      </c>
      <c r="B475" s="58" t="s">
        <v>328</v>
      </c>
      <c r="C475" s="23">
        <v>502</v>
      </c>
      <c r="D475" s="23" t="s">
        <v>487</v>
      </c>
      <c r="E475" s="53" t="s">
        <v>38</v>
      </c>
      <c r="F475" s="20">
        <f t="shared" ref="F475:G475" si="137">SUM(F476:F477)</f>
        <v>190654.48</v>
      </c>
      <c r="G475" s="20">
        <f t="shared" si="137"/>
        <v>190654.48</v>
      </c>
      <c r="H475" s="88" t="s">
        <v>334</v>
      </c>
      <c r="I475" s="67" t="s">
        <v>5</v>
      </c>
      <c r="J475" s="67" t="s">
        <v>157</v>
      </c>
      <c r="K475" s="67">
        <v>5</v>
      </c>
      <c r="L475" s="67">
        <v>5</v>
      </c>
    </row>
    <row r="476" spans="1:12" s="8" customFormat="1" ht="69" customHeight="1">
      <c r="A476" s="27"/>
      <c r="B476" s="58"/>
      <c r="C476" s="23"/>
      <c r="D476" s="23"/>
      <c r="E476" s="53" t="s">
        <v>39</v>
      </c>
      <c r="F476" s="20">
        <v>190654.48</v>
      </c>
      <c r="G476" s="20">
        <v>190654.48</v>
      </c>
      <c r="H476" s="89"/>
      <c r="I476" s="69"/>
      <c r="J476" s="69"/>
      <c r="K476" s="69"/>
      <c r="L476" s="69"/>
    </row>
    <row r="477" spans="1:12" s="8" customFormat="1" ht="54" customHeight="1">
      <c r="A477" s="27"/>
      <c r="B477" s="58"/>
      <c r="C477" s="23"/>
      <c r="D477" s="23"/>
      <c r="E477" s="53" t="s">
        <v>40</v>
      </c>
      <c r="F477" s="20">
        <v>0</v>
      </c>
      <c r="G477" s="20">
        <v>0</v>
      </c>
      <c r="H477" s="90"/>
      <c r="I477" s="71"/>
      <c r="J477" s="71"/>
      <c r="K477" s="71"/>
      <c r="L477" s="71"/>
    </row>
    <row r="478" spans="1:12" s="8" customFormat="1" ht="33.75" customHeight="1">
      <c r="A478" s="27" t="s">
        <v>354</v>
      </c>
      <c r="B478" s="58" t="s">
        <v>355</v>
      </c>
      <c r="C478" s="23" t="s">
        <v>106</v>
      </c>
      <c r="D478" s="23" t="s">
        <v>106</v>
      </c>
      <c r="E478" s="53" t="s">
        <v>38</v>
      </c>
      <c r="F478" s="20">
        <f t="shared" ref="F478:G478" si="138">SUM(F479:F481)</f>
        <v>0</v>
      </c>
      <c r="G478" s="20">
        <f t="shared" si="138"/>
        <v>0</v>
      </c>
      <c r="H478" s="143" t="s">
        <v>356</v>
      </c>
      <c r="I478" s="67" t="s">
        <v>5</v>
      </c>
      <c r="J478" s="67" t="s">
        <v>157</v>
      </c>
      <c r="K478" s="67">
        <v>1</v>
      </c>
      <c r="L478" s="67">
        <v>1</v>
      </c>
    </row>
    <row r="479" spans="1:12" s="8" customFormat="1" ht="66" customHeight="1">
      <c r="A479" s="27"/>
      <c r="B479" s="58"/>
      <c r="C479" s="23"/>
      <c r="D479" s="23"/>
      <c r="E479" s="53" t="s">
        <v>39</v>
      </c>
      <c r="F479" s="20">
        <v>0</v>
      </c>
      <c r="G479" s="20">
        <v>0</v>
      </c>
      <c r="H479" s="144"/>
      <c r="I479" s="69"/>
      <c r="J479" s="69"/>
      <c r="K479" s="69"/>
      <c r="L479" s="69"/>
    </row>
    <row r="480" spans="1:12" s="8" customFormat="1" ht="52.5" customHeight="1">
      <c r="A480" s="27"/>
      <c r="B480" s="58"/>
      <c r="C480" s="23"/>
      <c r="D480" s="23"/>
      <c r="E480" s="53" t="s">
        <v>40</v>
      </c>
      <c r="F480" s="20">
        <v>0</v>
      </c>
      <c r="G480" s="20">
        <v>0</v>
      </c>
      <c r="H480" s="144"/>
      <c r="I480" s="69"/>
      <c r="J480" s="69"/>
      <c r="K480" s="69"/>
      <c r="L480" s="69"/>
    </row>
    <row r="481" spans="1:12" s="8" customFormat="1" ht="49.5" customHeight="1">
      <c r="A481" s="27"/>
      <c r="B481" s="58"/>
      <c r="C481" s="23"/>
      <c r="D481" s="23"/>
      <c r="E481" s="53" t="s">
        <v>6</v>
      </c>
      <c r="F481" s="20">
        <v>0</v>
      </c>
      <c r="G481" s="20">
        <v>0</v>
      </c>
      <c r="H481" s="145"/>
      <c r="I481" s="71"/>
      <c r="J481" s="71"/>
      <c r="K481" s="71"/>
      <c r="L481" s="71"/>
    </row>
    <row r="482" spans="1:12" s="8" customFormat="1" ht="30" customHeight="1">
      <c r="A482" s="140" t="s">
        <v>357</v>
      </c>
      <c r="B482" s="58" t="s">
        <v>358</v>
      </c>
      <c r="C482" s="67">
        <v>502</v>
      </c>
      <c r="D482" s="67" t="s">
        <v>488</v>
      </c>
      <c r="E482" s="53" t="s">
        <v>38</v>
      </c>
      <c r="F482" s="20">
        <f t="shared" ref="F482:G482" si="139">SUM(F483:F485)</f>
        <v>543977.30000000005</v>
      </c>
      <c r="G482" s="20">
        <f t="shared" si="139"/>
        <v>543977.30000000005</v>
      </c>
      <c r="H482" s="143" t="s">
        <v>359</v>
      </c>
      <c r="I482" s="67" t="s">
        <v>10</v>
      </c>
      <c r="J482" s="67" t="s">
        <v>157</v>
      </c>
      <c r="K482" s="67">
        <v>1</v>
      </c>
      <c r="L482" s="67">
        <v>1</v>
      </c>
    </row>
    <row r="483" spans="1:12" s="8" customFormat="1" ht="69.75" customHeight="1">
      <c r="A483" s="141"/>
      <c r="B483" s="58"/>
      <c r="C483" s="69"/>
      <c r="D483" s="69"/>
      <c r="E483" s="53" t="s">
        <v>39</v>
      </c>
      <c r="F483" s="20">
        <v>543977.30000000005</v>
      </c>
      <c r="G483" s="20">
        <v>543977.30000000005</v>
      </c>
      <c r="H483" s="144"/>
      <c r="I483" s="69"/>
      <c r="J483" s="69"/>
      <c r="K483" s="69"/>
      <c r="L483" s="69"/>
    </row>
    <row r="484" spans="1:12" s="8" customFormat="1" ht="49.5" customHeight="1">
      <c r="A484" s="141"/>
      <c r="B484" s="58"/>
      <c r="C484" s="69"/>
      <c r="D484" s="69"/>
      <c r="E484" s="53" t="s">
        <v>40</v>
      </c>
      <c r="F484" s="20">
        <v>0</v>
      </c>
      <c r="G484" s="20">
        <v>0</v>
      </c>
      <c r="H484" s="144"/>
      <c r="I484" s="69"/>
      <c r="J484" s="69"/>
      <c r="K484" s="69"/>
      <c r="L484" s="69"/>
    </row>
    <row r="485" spans="1:12" s="8" customFormat="1" ht="49.5" customHeight="1">
      <c r="A485" s="142"/>
      <c r="B485" s="58"/>
      <c r="C485" s="71"/>
      <c r="D485" s="71"/>
      <c r="E485" s="53" t="s">
        <v>6</v>
      </c>
      <c r="F485" s="20">
        <v>0</v>
      </c>
      <c r="G485" s="20">
        <v>0</v>
      </c>
      <c r="H485" s="145"/>
      <c r="I485" s="71"/>
      <c r="J485" s="71"/>
      <c r="K485" s="71"/>
      <c r="L485" s="71"/>
    </row>
    <row r="486" spans="1:12" s="8" customFormat="1" ht="30.75" customHeight="1">
      <c r="A486" s="140" t="s">
        <v>365</v>
      </c>
      <c r="B486" s="63" t="s">
        <v>366</v>
      </c>
      <c r="C486" s="67">
        <v>502</v>
      </c>
      <c r="D486" s="67" t="s">
        <v>489</v>
      </c>
      <c r="E486" s="53" t="s">
        <v>38</v>
      </c>
      <c r="F486" s="20">
        <f t="shared" ref="F486:G486" si="140">SUM(F487:F489)</f>
        <v>180000</v>
      </c>
      <c r="G486" s="20">
        <f t="shared" si="140"/>
        <v>180000</v>
      </c>
      <c r="H486" s="143" t="s">
        <v>367</v>
      </c>
      <c r="I486" s="67" t="s">
        <v>84</v>
      </c>
      <c r="J486" s="67" t="s">
        <v>157</v>
      </c>
      <c r="K486" s="67">
        <v>100</v>
      </c>
      <c r="L486" s="67">
        <v>100</v>
      </c>
    </row>
    <row r="487" spans="1:12" s="8" customFormat="1" ht="65.25" customHeight="1">
      <c r="A487" s="141"/>
      <c r="B487" s="64"/>
      <c r="C487" s="69"/>
      <c r="D487" s="69"/>
      <c r="E487" s="53" t="s">
        <v>39</v>
      </c>
      <c r="F487" s="20">
        <v>180000</v>
      </c>
      <c r="G487" s="20">
        <v>180000</v>
      </c>
      <c r="H487" s="144"/>
      <c r="I487" s="69"/>
      <c r="J487" s="69"/>
      <c r="K487" s="69"/>
      <c r="L487" s="69"/>
    </row>
    <row r="488" spans="1:12" s="8" customFormat="1" ht="53.25" customHeight="1">
      <c r="A488" s="141"/>
      <c r="B488" s="64"/>
      <c r="C488" s="69"/>
      <c r="D488" s="69"/>
      <c r="E488" s="53" t="s">
        <v>40</v>
      </c>
      <c r="F488" s="20">
        <v>0</v>
      </c>
      <c r="G488" s="20">
        <v>0</v>
      </c>
      <c r="H488" s="144"/>
      <c r="I488" s="69"/>
      <c r="J488" s="69"/>
      <c r="K488" s="69"/>
      <c r="L488" s="69"/>
    </row>
    <row r="489" spans="1:12" s="8" customFormat="1" ht="52.5" customHeight="1">
      <c r="A489" s="142"/>
      <c r="B489" s="65"/>
      <c r="C489" s="71"/>
      <c r="D489" s="71"/>
      <c r="E489" s="53" t="s">
        <v>6</v>
      </c>
      <c r="F489" s="20">
        <v>0</v>
      </c>
      <c r="G489" s="20">
        <v>0</v>
      </c>
      <c r="H489" s="145"/>
      <c r="I489" s="71"/>
      <c r="J489" s="71"/>
      <c r="K489" s="71"/>
      <c r="L489" s="71"/>
    </row>
    <row r="490" spans="1:12" s="8" customFormat="1" ht="35.25" customHeight="1">
      <c r="A490" s="140" t="s">
        <v>382</v>
      </c>
      <c r="B490" s="88" t="s">
        <v>402</v>
      </c>
      <c r="C490" s="67">
        <v>502</v>
      </c>
      <c r="D490" s="67" t="s">
        <v>490</v>
      </c>
      <c r="E490" s="53" t="s">
        <v>38</v>
      </c>
      <c r="F490" s="20">
        <f t="shared" ref="F490:G490" si="141">SUM(F491:F493)</f>
        <v>611954.38</v>
      </c>
      <c r="G490" s="20">
        <f t="shared" si="141"/>
        <v>611954.38</v>
      </c>
      <c r="H490" s="143" t="s">
        <v>377</v>
      </c>
      <c r="I490" s="67" t="s">
        <v>84</v>
      </c>
      <c r="J490" s="67" t="s">
        <v>157</v>
      </c>
      <c r="K490" s="67">
        <v>100</v>
      </c>
      <c r="L490" s="67">
        <v>100</v>
      </c>
    </row>
    <row r="491" spans="1:12" s="8" customFormat="1" ht="69.75" customHeight="1">
      <c r="A491" s="141"/>
      <c r="B491" s="89"/>
      <c r="C491" s="69"/>
      <c r="D491" s="69"/>
      <c r="E491" s="53" t="s">
        <v>39</v>
      </c>
      <c r="F491" s="20">
        <v>0</v>
      </c>
      <c r="G491" s="20">
        <v>0</v>
      </c>
      <c r="H491" s="144"/>
      <c r="I491" s="69"/>
      <c r="J491" s="69"/>
      <c r="K491" s="69"/>
      <c r="L491" s="69"/>
    </row>
    <row r="492" spans="1:12" s="8" customFormat="1" ht="52.5" customHeight="1">
      <c r="A492" s="141"/>
      <c r="B492" s="89"/>
      <c r="C492" s="69"/>
      <c r="D492" s="69"/>
      <c r="E492" s="53" t="s">
        <v>40</v>
      </c>
      <c r="F492" s="20">
        <v>611954.38</v>
      </c>
      <c r="G492" s="20">
        <v>611954.38</v>
      </c>
      <c r="H492" s="144"/>
      <c r="I492" s="69"/>
      <c r="J492" s="69"/>
      <c r="K492" s="69"/>
      <c r="L492" s="69"/>
    </row>
    <row r="493" spans="1:12" s="8" customFormat="1" ht="52.5" customHeight="1">
      <c r="A493" s="142"/>
      <c r="B493" s="90"/>
      <c r="C493" s="71"/>
      <c r="D493" s="71"/>
      <c r="E493" s="53" t="s">
        <v>6</v>
      </c>
      <c r="F493" s="20">
        <v>0</v>
      </c>
      <c r="G493" s="20">
        <v>0</v>
      </c>
      <c r="H493" s="144"/>
      <c r="I493" s="69"/>
      <c r="J493" s="69"/>
      <c r="K493" s="69"/>
      <c r="L493" s="69"/>
    </row>
    <row r="494" spans="1:12" s="8" customFormat="1" ht="33" customHeight="1">
      <c r="A494" s="140" t="s">
        <v>398</v>
      </c>
      <c r="B494" s="88" t="s">
        <v>403</v>
      </c>
      <c r="C494" s="67">
        <v>502</v>
      </c>
      <c r="D494" s="67" t="s">
        <v>491</v>
      </c>
      <c r="E494" s="53" t="s">
        <v>38</v>
      </c>
      <c r="F494" s="20">
        <f t="shared" ref="F494:G494" si="142">SUM(F495:F497)</f>
        <v>263577.09999999998</v>
      </c>
      <c r="G494" s="20">
        <f t="shared" si="142"/>
        <v>243398.73</v>
      </c>
      <c r="H494" s="143" t="s">
        <v>383</v>
      </c>
      <c r="I494" s="67" t="s">
        <v>5</v>
      </c>
      <c r="J494" s="67" t="s">
        <v>157</v>
      </c>
      <c r="K494" s="67">
        <v>5</v>
      </c>
      <c r="L494" s="67">
        <v>5</v>
      </c>
    </row>
    <row r="495" spans="1:12" s="8" customFormat="1" ht="74.25" customHeight="1">
      <c r="A495" s="141"/>
      <c r="B495" s="89"/>
      <c r="C495" s="69"/>
      <c r="D495" s="69"/>
      <c r="E495" s="53" t="s">
        <v>39</v>
      </c>
      <c r="F495" s="20">
        <v>0</v>
      </c>
      <c r="G495" s="20">
        <v>0</v>
      </c>
      <c r="H495" s="144"/>
      <c r="I495" s="69"/>
      <c r="J495" s="69"/>
      <c r="K495" s="69"/>
      <c r="L495" s="69"/>
    </row>
    <row r="496" spans="1:12" s="8" customFormat="1" ht="52.5" customHeight="1">
      <c r="A496" s="141"/>
      <c r="B496" s="89"/>
      <c r="C496" s="69"/>
      <c r="D496" s="69"/>
      <c r="E496" s="53" t="s">
        <v>40</v>
      </c>
      <c r="F496" s="20">
        <v>0</v>
      </c>
      <c r="G496" s="20">
        <v>0</v>
      </c>
      <c r="H496" s="144"/>
      <c r="I496" s="69"/>
      <c r="J496" s="69"/>
      <c r="K496" s="69"/>
      <c r="L496" s="69"/>
    </row>
    <row r="497" spans="1:12" s="8" customFormat="1" ht="52.5" customHeight="1">
      <c r="A497" s="142"/>
      <c r="B497" s="90"/>
      <c r="C497" s="71"/>
      <c r="D497" s="71"/>
      <c r="E497" s="53" t="s">
        <v>6</v>
      </c>
      <c r="F497" s="20">
        <v>263577.09999999998</v>
      </c>
      <c r="G497" s="20">
        <v>243398.73</v>
      </c>
      <c r="H497" s="145"/>
      <c r="I497" s="71"/>
      <c r="J497" s="71"/>
      <c r="K497" s="71"/>
      <c r="L497" s="71"/>
    </row>
    <row r="498" spans="1:12" s="8" customFormat="1" ht="36" customHeight="1">
      <c r="A498" s="140" t="s">
        <v>404</v>
      </c>
      <c r="B498" s="63" t="s">
        <v>405</v>
      </c>
      <c r="C498" s="67" t="s">
        <v>106</v>
      </c>
      <c r="D498" s="67" t="s">
        <v>106</v>
      </c>
      <c r="E498" s="53" t="s">
        <v>38</v>
      </c>
      <c r="F498" s="20">
        <f t="shared" ref="F498:G498" si="143">SUM(F499:F501)</f>
        <v>0</v>
      </c>
      <c r="G498" s="20">
        <f t="shared" si="143"/>
        <v>0</v>
      </c>
      <c r="H498" s="143" t="s">
        <v>399</v>
      </c>
      <c r="I498" s="67" t="s">
        <v>5</v>
      </c>
      <c r="J498" s="67" t="s">
        <v>157</v>
      </c>
      <c r="K498" s="67">
        <v>0</v>
      </c>
      <c r="L498" s="67">
        <v>0</v>
      </c>
    </row>
    <row r="499" spans="1:12" s="8" customFormat="1" ht="69.75" customHeight="1">
      <c r="A499" s="141"/>
      <c r="B499" s="64"/>
      <c r="C499" s="69"/>
      <c r="D499" s="69"/>
      <c r="E499" s="53" t="s">
        <v>39</v>
      </c>
      <c r="F499" s="20">
        <v>0</v>
      </c>
      <c r="G499" s="20">
        <v>0</v>
      </c>
      <c r="H499" s="144"/>
      <c r="I499" s="69"/>
      <c r="J499" s="69"/>
      <c r="K499" s="69"/>
      <c r="L499" s="69"/>
    </row>
    <row r="500" spans="1:12" s="8" customFormat="1" ht="53.25" customHeight="1">
      <c r="A500" s="141"/>
      <c r="B500" s="64"/>
      <c r="C500" s="69"/>
      <c r="D500" s="69"/>
      <c r="E500" s="53" t="s">
        <v>40</v>
      </c>
      <c r="F500" s="20">
        <v>0</v>
      </c>
      <c r="G500" s="20">
        <v>0</v>
      </c>
      <c r="H500" s="144"/>
      <c r="I500" s="69"/>
      <c r="J500" s="69"/>
      <c r="K500" s="69"/>
      <c r="L500" s="69"/>
    </row>
    <row r="501" spans="1:12" s="8" customFormat="1" ht="52.5" customHeight="1">
      <c r="A501" s="142"/>
      <c r="B501" s="65"/>
      <c r="C501" s="71"/>
      <c r="D501" s="71"/>
      <c r="E501" s="53" t="s">
        <v>6</v>
      </c>
      <c r="F501" s="20">
        <v>0</v>
      </c>
      <c r="G501" s="20">
        <v>0</v>
      </c>
      <c r="H501" s="145"/>
      <c r="I501" s="71"/>
      <c r="J501" s="71"/>
      <c r="K501" s="71"/>
      <c r="L501" s="71"/>
    </row>
    <row r="502" spans="1:12" s="8" customFormat="1" ht="33" customHeight="1">
      <c r="A502" s="140" t="s">
        <v>416</v>
      </c>
      <c r="B502" s="88" t="s">
        <v>417</v>
      </c>
      <c r="C502" s="67">
        <v>502</v>
      </c>
      <c r="D502" s="67" t="s">
        <v>492</v>
      </c>
      <c r="E502" s="53" t="s">
        <v>38</v>
      </c>
      <c r="F502" s="20">
        <f t="shared" ref="F502:G502" si="144">SUM(F503:F505)</f>
        <v>44332.38</v>
      </c>
      <c r="G502" s="20">
        <f t="shared" si="144"/>
        <v>0</v>
      </c>
      <c r="H502" s="143" t="s">
        <v>418</v>
      </c>
      <c r="I502" s="67" t="s">
        <v>84</v>
      </c>
      <c r="J502" s="67" t="s">
        <v>157</v>
      </c>
      <c r="K502" s="67">
        <v>0</v>
      </c>
      <c r="L502" s="67">
        <v>0</v>
      </c>
    </row>
    <row r="503" spans="1:12" s="8" customFormat="1" ht="69" customHeight="1">
      <c r="A503" s="141"/>
      <c r="B503" s="89"/>
      <c r="C503" s="69"/>
      <c r="D503" s="69"/>
      <c r="E503" s="53" t="s">
        <v>39</v>
      </c>
      <c r="F503" s="20">
        <v>0</v>
      </c>
      <c r="G503" s="20">
        <v>0</v>
      </c>
      <c r="H503" s="144"/>
      <c r="I503" s="69"/>
      <c r="J503" s="69"/>
      <c r="K503" s="69"/>
      <c r="L503" s="69"/>
    </row>
    <row r="504" spans="1:12" s="8" customFormat="1" ht="52.5" customHeight="1">
      <c r="A504" s="141"/>
      <c r="B504" s="89"/>
      <c r="C504" s="69"/>
      <c r="D504" s="69"/>
      <c r="E504" s="53" t="s">
        <v>40</v>
      </c>
      <c r="F504" s="20">
        <v>44332.38</v>
      </c>
      <c r="G504" s="20">
        <v>0</v>
      </c>
      <c r="H504" s="144"/>
      <c r="I504" s="69"/>
      <c r="J504" s="69"/>
      <c r="K504" s="69"/>
      <c r="L504" s="69"/>
    </row>
    <row r="505" spans="1:12" s="8" customFormat="1" ht="52.5" customHeight="1">
      <c r="A505" s="142"/>
      <c r="B505" s="90"/>
      <c r="C505" s="71"/>
      <c r="D505" s="71"/>
      <c r="E505" s="53" t="s">
        <v>6</v>
      </c>
      <c r="F505" s="20">
        <v>0</v>
      </c>
      <c r="G505" s="20">
        <v>0</v>
      </c>
      <c r="H505" s="145"/>
      <c r="I505" s="71"/>
      <c r="J505" s="71"/>
      <c r="K505" s="71"/>
      <c r="L505" s="71"/>
    </row>
    <row r="506" spans="1:12" s="8" customFormat="1" ht="37.5" customHeight="1">
      <c r="A506" s="27" t="s">
        <v>419</v>
      </c>
      <c r="B506" s="63" t="s">
        <v>420</v>
      </c>
      <c r="C506" s="23">
        <v>502</v>
      </c>
      <c r="D506" s="23" t="s">
        <v>477</v>
      </c>
      <c r="E506" s="53" t="s">
        <v>38</v>
      </c>
      <c r="F506" s="20">
        <f t="shared" ref="F506:G506" si="145">SUM(F507:F509)</f>
        <v>4465191.3</v>
      </c>
      <c r="G506" s="20">
        <f t="shared" si="145"/>
        <v>4465191.3</v>
      </c>
      <c r="H506" s="52" t="s">
        <v>421</v>
      </c>
      <c r="I506" s="67" t="s">
        <v>5</v>
      </c>
      <c r="J506" s="23" t="s">
        <v>157</v>
      </c>
      <c r="K506" s="23">
        <v>1</v>
      </c>
      <c r="L506" s="23">
        <v>1</v>
      </c>
    </row>
    <row r="507" spans="1:12" s="8" customFormat="1" ht="67.5" customHeight="1">
      <c r="A507" s="27"/>
      <c r="B507" s="64"/>
      <c r="C507" s="23"/>
      <c r="D507" s="23"/>
      <c r="E507" s="53" t="s">
        <v>39</v>
      </c>
      <c r="F507" s="20">
        <v>0</v>
      </c>
      <c r="G507" s="20">
        <v>0</v>
      </c>
      <c r="H507" s="52"/>
      <c r="I507" s="69"/>
      <c r="J507" s="23"/>
      <c r="K507" s="23"/>
      <c r="L507" s="23"/>
    </row>
    <row r="508" spans="1:12" s="8" customFormat="1" ht="52.5" customHeight="1">
      <c r="A508" s="27"/>
      <c r="B508" s="64"/>
      <c r="C508" s="23"/>
      <c r="D508" s="23"/>
      <c r="E508" s="53" t="s">
        <v>40</v>
      </c>
      <c r="F508" s="20">
        <v>4465191.3</v>
      </c>
      <c r="G508" s="20">
        <v>4465191.3</v>
      </c>
      <c r="H508" s="52"/>
      <c r="I508" s="69"/>
      <c r="J508" s="23"/>
      <c r="K508" s="23"/>
      <c r="L508" s="23"/>
    </row>
    <row r="509" spans="1:12" s="8" customFormat="1" ht="52.5" customHeight="1">
      <c r="A509" s="27"/>
      <c r="B509" s="65"/>
      <c r="C509" s="23"/>
      <c r="D509" s="23"/>
      <c r="E509" s="53" t="s">
        <v>6</v>
      </c>
      <c r="F509" s="20">
        <v>0</v>
      </c>
      <c r="G509" s="20">
        <v>0</v>
      </c>
      <c r="H509" s="52"/>
      <c r="I509" s="71"/>
      <c r="J509" s="23"/>
      <c r="K509" s="23"/>
      <c r="L509" s="23"/>
    </row>
    <row r="510" spans="1:12" s="8" customFormat="1" ht="28.5" customHeight="1">
      <c r="A510" s="140" t="s">
        <v>45</v>
      </c>
      <c r="B510" s="128" t="s">
        <v>295</v>
      </c>
      <c r="C510" s="129"/>
      <c r="D510" s="130"/>
      <c r="E510" s="53" t="s">
        <v>38</v>
      </c>
      <c r="F510" s="20">
        <f t="shared" ref="F510:G512" si="146">F513</f>
        <v>19827383.18</v>
      </c>
      <c r="G510" s="20">
        <f t="shared" si="146"/>
        <v>19563725.41</v>
      </c>
      <c r="H510" s="67" t="s">
        <v>106</v>
      </c>
      <c r="I510" s="67" t="s">
        <v>106</v>
      </c>
      <c r="J510" s="67" t="s">
        <v>106</v>
      </c>
      <c r="K510" s="67" t="s">
        <v>106</v>
      </c>
      <c r="L510" s="67" t="s">
        <v>106</v>
      </c>
    </row>
    <row r="511" spans="1:12" s="8" customFormat="1" ht="64.5" customHeight="1">
      <c r="A511" s="141"/>
      <c r="B511" s="131"/>
      <c r="C511" s="132"/>
      <c r="D511" s="133"/>
      <c r="E511" s="53" t="s">
        <v>39</v>
      </c>
      <c r="F511" s="20">
        <f t="shared" si="146"/>
        <v>19827383.18</v>
      </c>
      <c r="G511" s="20">
        <f t="shared" si="146"/>
        <v>19563725.41</v>
      </c>
      <c r="H511" s="69"/>
      <c r="I511" s="69"/>
      <c r="J511" s="69"/>
      <c r="K511" s="69"/>
      <c r="L511" s="69"/>
    </row>
    <row r="512" spans="1:12" s="8" customFormat="1" ht="54" customHeight="1">
      <c r="A512" s="142"/>
      <c r="B512" s="134"/>
      <c r="C512" s="135"/>
      <c r="D512" s="136"/>
      <c r="E512" s="53" t="s">
        <v>40</v>
      </c>
      <c r="F512" s="20">
        <f t="shared" si="146"/>
        <v>0</v>
      </c>
      <c r="G512" s="20">
        <f t="shared" si="146"/>
        <v>0</v>
      </c>
      <c r="H512" s="71"/>
      <c r="I512" s="71"/>
      <c r="J512" s="71"/>
      <c r="K512" s="71"/>
      <c r="L512" s="71"/>
    </row>
    <row r="513" spans="1:12" s="8" customFormat="1" ht="37.5" customHeight="1">
      <c r="A513" s="140" t="s">
        <v>46</v>
      </c>
      <c r="B513" s="63" t="s">
        <v>296</v>
      </c>
      <c r="C513" s="67" t="s">
        <v>106</v>
      </c>
      <c r="D513" s="67" t="s">
        <v>498</v>
      </c>
      <c r="E513" s="53" t="s">
        <v>38</v>
      </c>
      <c r="F513" s="20">
        <f t="shared" ref="F513:G515" si="147">F516+F519+F522+F525</f>
        <v>19827383.18</v>
      </c>
      <c r="G513" s="20">
        <f t="shared" si="147"/>
        <v>19563725.41</v>
      </c>
      <c r="H513" s="67" t="s">
        <v>106</v>
      </c>
      <c r="I513" s="67" t="s">
        <v>106</v>
      </c>
      <c r="J513" s="67" t="s">
        <v>106</v>
      </c>
      <c r="K513" s="67" t="s">
        <v>106</v>
      </c>
      <c r="L513" s="67" t="s">
        <v>106</v>
      </c>
    </row>
    <row r="514" spans="1:12" s="8" customFormat="1" ht="65.25" customHeight="1">
      <c r="A514" s="141"/>
      <c r="B514" s="64"/>
      <c r="C514" s="69"/>
      <c r="D514" s="69"/>
      <c r="E514" s="53" t="s">
        <v>39</v>
      </c>
      <c r="F514" s="20">
        <f t="shared" si="147"/>
        <v>19827383.18</v>
      </c>
      <c r="G514" s="20">
        <f t="shared" si="147"/>
        <v>19563725.41</v>
      </c>
      <c r="H514" s="69"/>
      <c r="I514" s="69"/>
      <c r="J514" s="69"/>
      <c r="K514" s="69"/>
      <c r="L514" s="69"/>
    </row>
    <row r="515" spans="1:12" s="8" customFormat="1" ht="54" customHeight="1">
      <c r="A515" s="142"/>
      <c r="B515" s="65"/>
      <c r="C515" s="71"/>
      <c r="D515" s="71"/>
      <c r="E515" s="53" t="s">
        <v>40</v>
      </c>
      <c r="F515" s="20">
        <f t="shared" si="147"/>
        <v>0</v>
      </c>
      <c r="G515" s="20">
        <f t="shared" si="147"/>
        <v>0</v>
      </c>
      <c r="H515" s="71"/>
      <c r="I515" s="71"/>
      <c r="J515" s="71"/>
      <c r="K515" s="71"/>
      <c r="L515" s="71"/>
    </row>
    <row r="516" spans="1:12" s="8" customFormat="1" ht="30.75" customHeight="1">
      <c r="A516" s="140" t="s">
        <v>49</v>
      </c>
      <c r="B516" s="63" t="s">
        <v>297</v>
      </c>
      <c r="C516" s="67">
        <v>502</v>
      </c>
      <c r="D516" s="67" t="s">
        <v>494</v>
      </c>
      <c r="E516" s="53" t="s">
        <v>38</v>
      </c>
      <c r="F516" s="20">
        <f t="shared" ref="F516:G516" si="148">SUM(F517:F518)</f>
        <v>16295034.140000001</v>
      </c>
      <c r="G516" s="20">
        <f t="shared" si="148"/>
        <v>16295034.140000001</v>
      </c>
      <c r="H516" s="88" t="s">
        <v>298</v>
      </c>
      <c r="I516" s="67" t="s">
        <v>104</v>
      </c>
      <c r="J516" s="67" t="s">
        <v>157</v>
      </c>
      <c r="K516" s="67">
        <v>1</v>
      </c>
      <c r="L516" s="67">
        <v>1</v>
      </c>
    </row>
    <row r="517" spans="1:12" s="8" customFormat="1" ht="65.25" customHeight="1">
      <c r="A517" s="141"/>
      <c r="B517" s="64"/>
      <c r="C517" s="69"/>
      <c r="D517" s="69"/>
      <c r="E517" s="53" t="s">
        <v>39</v>
      </c>
      <c r="F517" s="20">
        <v>16295034.140000001</v>
      </c>
      <c r="G517" s="20">
        <v>16295034.140000001</v>
      </c>
      <c r="H517" s="89"/>
      <c r="I517" s="69"/>
      <c r="J517" s="69"/>
      <c r="K517" s="69"/>
      <c r="L517" s="69"/>
    </row>
    <row r="518" spans="1:12" s="8" customFormat="1" ht="52.5" customHeight="1">
      <c r="A518" s="142"/>
      <c r="B518" s="65"/>
      <c r="C518" s="71"/>
      <c r="D518" s="71"/>
      <c r="E518" s="53" t="s">
        <v>40</v>
      </c>
      <c r="F518" s="20">
        <v>0</v>
      </c>
      <c r="G518" s="20">
        <v>0</v>
      </c>
      <c r="H518" s="90"/>
      <c r="I518" s="71"/>
      <c r="J518" s="71"/>
      <c r="K518" s="71"/>
      <c r="L518" s="71"/>
    </row>
    <row r="519" spans="1:12" s="8" customFormat="1" ht="38.25" customHeight="1">
      <c r="A519" s="140" t="s">
        <v>54</v>
      </c>
      <c r="B519" s="63" t="s">
        <v>299</v>
      </c>
      <c r="C519" s="67">
        <v>502</v>
      </c>
      <c r="D519" s="67" t="s">
        <v>495</v>
      </c>
      <c r="E519" s="53" t="s">
        <v>38</v>
      </c>
      <c r="F519" s="20">
        <f t="shared" ref="F519:G519" si="149">SUM(F520:F521)</f>
        <v>3280827.84</v>
      </c>
      <c r="G519" s="20">
        <f t="shared" si="149"/>
        <v>3017170.07</v>
      </c>
      <c r="H519" s="88" t="s">
        <v>300</v>
      </c>
      <c r="I519" s="67" t="s">
        <v>104</v>
      </c>
      <c r="J519" s="67" t="s">
        <v>157</v>
      </c>
      <c r="K519" s="67">
        <v>1</v>
      </c>
      <c r="L519" s="67">
        <v>1</v>
      </c>
    </row>
    <row r="520" spans="1:12" s="8" customFormat="1" ht="69" customHeight="1">
      <c r="A520" s="141"/>
      <c r="B520" s="64"/>
      <c r="C520" s="69"/>
      <c r="D520" s="69"/>
      <c r="E520" s="53" t="s">
        <v>39</v>
      </c>
      <c r="F520" s="20">
        <v>3280827.84</v>
      </c>
      <c r="G520" s="20">
        <v>3017170.07</v>
      </c>
      <c r="H520" s="89"/>
      <c r="I520" s="69"/>
      <c r="J520" s="69"/>
      <c r="K520" s="69"/>
      <c r="L520" s="69"/>
    </row>
    <row r="521" spans="1:12" s="8" customFormat="1" ht="52.5" customHeight="1">
      <c r="A521" s="142"/>
      <c r="B521" s="65"/>
      <c r="C521" s="71"/>
      <c r="D521" s="71"/>
      <c r="E521" s="53" t="s">
        <v>40</v>
      </c>
      <c r="F521" s="20">
        <v>0</v>
      </c>
      <c r="G521" s="20">
        <v>0</v>
      </c>
      <c r="H521" s="90"/>
      <c r="I521" s="71"/>
      <c r="J521" s="71"/>
      <c r="K521" s="71"/>
      <c r="L521" s="71"/>
    </row>
    <row r="522" spans="1:12" s="8" customFormat="1" ht="32.25" customHeight="1">
      <c r="A522" s="140" t="s">
        <v>55</v>
      </c>
      <c r="B522" s="63" t="s">
        <v>301</v>
      </c>
      <c r="C522" s="67">
        <v>502</v>
      </c>
      <c r="D522" s="67" t="s">
        <v>496</v>
      </c>
      <c r="E522" s="53" t="s">
        <v>38</v>
      </c>
      <c r="F522" s="20">
        <f t="shared" ref="F522:G522" si="150">SUM(F523:F524)</f>
        <v>244721.2</v>
      </c>
      <c r="G522" s="20">
        <f t="shared" si="150"/>
        <v>244721.2</v>
      </c>
      <c r="H522" s="88" t="s">
        <v>302</v>
      </c>
      <c r="I522" s="67" t="s">
        <v>5</v>
      </c>
      <c r="J522" s="67" t="s">
        <v>157</v>
      </c>
      <c r="K522" s="67">
        <v>6</v>
      </c>
      <c r="L522" s="67">
        <v>6</v>
      </c>
    </row>
    <row r="523" spans="1:12" s="8" customFormat="1" ht="63.75" customHeight="1">
      <c r="A523" s="141"/>
      <c r="B523" s="64"/>
      <c r="C523" s="69"/>
      <c r="D523" s="69"/>
      <c r="E523" s="53" t="s">
        <v>39</v>
      </c>
      <c r="F523" s="20">
        <v>244721.2</v>
      </c>
      <c r="G523" s="20">
        <v>244721.2</v>
      </c>
      <c r="H523" s="89"/>
      <c r="I523" s="69"/>
      <c r="J523" s="69"/>
      <c r="K523" s="69"/>
      <c r="L523" s="69"/>
    </row>
    <row r="524" spans="1:12" s="8" customFormat="1" ht="52.5" customHeight="1">
      <c r="A524" s="142"/>
      <c r="B524" s="65"/>
      <c r="C524" s="71"/>
      <c r="D524" s="71"/>
      <c r="E524" s="53" t="s">
        <v>40</v>
      </c>
      <c r="F524" s="20">
        <v>0</v>
      </c>
      <c r="G524" s="20">
        <v>0</v>
      </c>
      <c r="H524" s="90"/>
      <c r="I524" s="71"/>
      <c r="J524" s="71"/>
      <c r="K524" s="71"/>
      <c r="L524" s="71"/>
    </row>
    <row r="525" spans="1:12" s="8" customFormat="1" ht="35.25" customHeight="1">
      <c r="A525" s="140" t="s">
        <v>56</v>
      </c>
      <c r="B525" s="63" t="s">
        <v>303</v>
      </c>
      <c r="C525" s="67">
        <v>502</v>
      </c>
      <c r="D525" s="67" t="s">
        <v>497</v>
      </c>
      <c r="E525" s="53" t="s">
        <v>38</v>
      </c>
      <c r="F525" s="20">
        <f t="shared" ref="F525:G525" si="151">SUM(F526:F527)</f>
        <v>6800</v>
      </c>
      <c r="G525" s="20">
        <f t="shared" si="151"/>
        <v>6800</v>
      </c>
      <c r="H525" s="88" t="s">
        <v>304</v>
      </c>
      <c r="I525" s="67" t="s">
        <v>61</v>
      </c>
      <c r="J525" s="67" t="s">
        <v>157</v>
      </c>
      <c r="K525" s="67">
        <v>2</v>
      </c>
      <c r="L525" s="67">
        <v>2</v>
      </c>
    </row>
    <row r="526" spans="1:12" s="8" customFormat="1" ht="68.25" customHeight="1">
      <c r="A526" s="141"/>
      <c r="B526" s="64"/>
      <c r="C526" s="69"/>
      <c r="D526" s="69"/>
      <c r="E526" s="53" t="s">
        <v>39</v>
      </c>
      <c r="F526" s="20">
        <v>6800</v>
      </c>
      <c r="G526" s="20">
        <v>6800</v>
      </c>
      <c r="H526" s="89"/>
      <c r="I526" s="69"/>
      <c r="J526" s="69"/>
      <c r="K526" s="69"/>
      <c r="L526" s="69"/>
    </row>
    <row r="527" spans="1:12" s="8" customFormat="1" ht="51.75" customHeight="1">
      <c r="A527" s="142"/>
      <c r="B527" s="65"/>
      <c r="C527" s="71"/>
      <c r="D527" s="71"/>
      <c r="E527" s="53" t="s">
        <v>40</v>
      </c>
      <c r="F527" s="20">
        <v>0</v>
      </c>
      <c r="G527" s="20">
        <v>0</v>
      </c>
      <c r="H527" s="90"/>
      <c r="I527" s="71"/>
      <c r="J527" s="71"/>
      <c r="K527" s="71"/>
      <c r="L527" s="71"/>
    </row>
    <row r="528" spans="1:12" s="8" customFormat="1" ht="30.75" customHeight="1">
      <c r="A528" s="140" t="s">
        <v>69</v>
      </c>
      <c r="B528" s="128" t="s">
        <v>406</v>
      </c>
      <c r="C528" s="129"/>
      <c r="D528" s="130"/>
      <c r="E528" s="53" t="s">
        <v>38</v>
      </c>
      <c r="F528" s="20">
        <f t="shared" ref="F528:G533" si="152">F531</f>
        <v>63000</v>
      </c>
      <c r="G528" s="20">
        <f t="shared" si="152"/>
        <v>63000</v>
      </c>
      <c r="H528" s="67" t="s">
        <v>106</v>
      </c>
      <c r="I528" s="67" t="s">
        <v>106</v>
      </c>
      <c r="J528" s="67" t="s">
        <v>106</v>
      </c>
      <c r="K528" s="67" t="s">
        <v>106</v>
      </c>
      <c r="L528" s="67" t="s">
        <v>106</v>
      </c>
    </row>
    <row r="529" spans="1:23" s="8" customFormat="1" ht="68.25" customHeight="1">
      <c r="A529" s="141"/>
      <c r="B529" s="131"/>
      <c r="C529" s="132"/>
      <c r="D529" s="133"/>
      <c r="E529" s="53" t="s">
        <v>39</v>
      </c>
      <c r="F529" s="20">
        <f t="shared" si="152"/>
        <v>63000</v>
      </c>
      <c r="G529" s="20">
        <f t="shared" si="152"/>
        <v>63000</v>
      </c>
      <c r="H529" s="69"/>
      <c r="I529" s="69"/>
      <c r="J529" s="69"/>
      <c r="K529" s="69"/>
      <c r="L529" s="69"/>
    </row>
    <row r="530" spans="1:23" s="8" customFormat="1" ht="51.75" customHeight="1">
      <c r="A530" s="142"/>
      <c r="B530" s="134"/>
      <c r="C530" s="135"/>
      <c r="D530" s="136"/>
      <c r="E530" s="53" t="s">
        <v>40</v>
      </c>
      <c r="F530" s="20">
        <f t="shared" si="152"/>
        <v>0</v>
      </c>
      <c r="G530" s="20">
        <f t="shared" si="152"/>
        <v>0</v>
      </c>
      <c r="H530" s="71"/>
      <c r="I530" s="71"/>
      <c r="J530" s="71"/>
      <c r="K530" s="71"/>
      <c r="L530" s="71"/>
    </row>
    <row r="531" spans="1:23" s="8" customFormat="1" ht="30.75" customHeight="1">
      <c r="A531" s="140" t="s">
        <v>57</v>
      </c>
      <c r="B531" s="63" t="s">
        <v>407</v>
      </c>
      <c r="C531" s="67" t="s">
        <v>106</v>
      </c>
      <c r="D531" s="67" t="s">
        <v>500</v>
      </c>
      <c r="E531" s="53" t="s">
        <v>38</v>
      </c>
      <c r="F531" s="20">
        <f t="shared" si="152"/>
        <v>63000</v>
      </c>
      <c r="G531" s="20">
        <f t="shared" si="152"/>
        <v>63000</v>
      </c>
      <c r="H531" s="67" t="s">
        <v>106</v>
      </c>
      <c r="I531" s="67" t="s">
        <v>106</v>
      </c>
      <c r="J531" s="67" t="s">
        <v>106</v>
      </c>
      <c r="K531" s="67" t="s">
        <v>106</v>
      </c>
      <c r="L531" s="67" t="s">
        <v>106</v>
      </c>
    </row>
    <row r="532" spans="1:23" s="8" customFormat="1" ht="65.25" customHeight="1">
      <c r="A532" s="141"/>
      <c r="B532" s="64"/>
      <c r="C532" s="69"/>
      <c r="D532" s="69"/>
      <c r="E532" s="53" t="s">
        <v>39</v>
      </c>
      <c r="F532" s="20">
        <f t="shared" si="152"/>
        <v>63000</v>
      </c>
      <c r="G532" s="20">
        <f t="shared" si="152"/>
        <v>63000</v>
      </c>
      <c r="H532" s="69"/>
      <c r="I532" s="69"/>
      <c r="J532" s="69"/>
      <c r="K532" s="69"/>
      <c r="L532" s="69"/>
    </row>
    <row r="533" spans="1:23" s="8" customFormat="1" ht="51.75" customHeight="1">
      <c r="A533" s="142"/>
      <c r="B533" s="65"/>
      <c r="C533" s="71"/>
      <c r="D533" s="71"/>
      <c r="E533" s="53" t="s">
        <v>40</v>
      </c>
      <c r="F533" s="20">
        <f t="shared" si="152"/>
        <v>0</v>
      </c>
      <c r="G533" s="20">
        <f t="shared" si="152"/>
        <v>0</v>
      </c>
      <c r="H533" s="71"/>
      <c r="I533" s="71"/>
      <c r="J533" s="71"/>
      <c r="K533" s="71"/>
      <c r="L533" s="71"/>
    </row>
    <row r="534" spans="1:23" s="8" customFormat="1" ht="35.25" customHeight="1">
      <c r="A534" s="140" t="s">
        <v>58</v>
      </c>
      <c r="B534" s="63" t="s">
        <v>408</v>
      </c>
      <c r="C534" s="67">
        <v>502</v>
      </c>
      <c r="D534" s="67" t="s">
        <v>499</v>
      </c>
      <c r="E534" s="53" t="s">
        <v>38</v>
      </c>
      <c r="F534" s="20">
        <f t="shared" ref="F534:G534" si="153">SUM(F535:F536)</f>
        <v>63000</v>
      </c>
      <c r="G534" s="20">
        <f t="shared" si="153"/>
        <v>63000</v>
      </c>
      <c r="H534" s="143" t="s">
        <v>409</v>
      </c>
      <c r="I534" s="67" t="s">
        <v>84</v>
      </c>
      <c r="J534" s="67" t="s">
        <v>157</v>
      </c>
      <c r="K534" s="67">
        <v>100</v>
      </c>
      <c r="L534" s="67">
        <v>100</v>
      </c>
    </row>
    <row r="535" spans="1:23" s="8" customFormat="1" ht="64.5" customHeight="1">
      <c r="A535" s="141"/>
      <c r="B535" s="64"/>
      <c r="C535" s="69"/>
      <c r="D535" s="69"/>
      <c r="E535" s="53" t="s">
        <v>39</v>
      </c>
      <c r="F535" s="20">
        <v>63000</v>
      </c>
      <c r="G535" s="20">
        <v>63000</v>
      </c>
      <c r="H535" s="144"/>
      <c r="I535" s="69"/>
      <c r="J535" s="69"/>
      <c r="K535" s="69"/>
      <c r="L535" s="69"/>
    </row>
    <row r="536" spans="1:23" s="8" customFormat="1" ht="51.75" customHeight="1">
      <c r="A536" s="142"/>
      <c r="B536" s="65"/>
      <c r="C536" s="71"/>
      <c r="D536" s="71"/>
      <c r="E536" s="53" t="s">
        <v>40</v>
      </c>
      <c r="F536" s="20">
        <v>0</v>
      </c>
      <c r="G536" s="20">
        <v>0</v>
      </c>
      <c r="H536" s="145"/>
      <c r="I536" s="71"/>
      <c r="J536" s="71"/>
      <c r="K536" s="71"/>
      <c r="L536" s="71"/>
    </row>
    <row r="537" spans="1:23" s="2" customFormat="1" ht="31.5" customHeight="1">
      <c r="A537" s="91" t="s">
        <v>96</v>
      </c>
      <c r="B537" s="91"/>
      <c r="C537" s="92" t="s">
        <v>106</v>
      </c>
      <c r="D537" s="92" t="s">
        <v>106</v>
      </c>
      <c r="E537" s="93" t="s">
        <v>38</v>
      </c>
      <c r="F537" s="94">
        <f t="shared" ref="F537:G539" si="154">F403+F510+F528</f>
        <v>54927148.439999998</v>
      </c>
      <c r="G537" s="94">
        <f t="shared" si="154"/>
        <v>54463845.289999992</v>
      </c>
      <c r="H537" s="92" t="s">
        <v>106</v>
      </c>
      <c r="I537" s="92" t="s">
        <v>106</v>
      </c>
      <c r="J537" s="92" t="s">
        <v>106</v>
      </c>
      <c r="K537" s="92" t="s">
        <v>106</v>
      </c>
      <c r="L537" s="92" t="s">
        <v>106</v>
      </c>
    </row>
    <row r="538" spans="1:23" s="2" customFormat="1" ht="78" customHeight="1">
      <c r="A538" s="91"/>
      <c r="B538" s="91"/>
      <c r="C538" s="92"/>
      <c r="D538" s="92"/>
      <c r="E538" s="93" t="s">
        <v>39</v>
      </c>
      <c r="F538" s="94">
        <f t="shared" si="154"/>
        <v>47347685.899999991</v>
      </c>
      <c r="G538" s="94">
        <f t="shared" si="154"/>
        <v>47058594.919999994</v>
      </c>
      <c r="H538" s="92"/>
      <c r="I538" s="92"/>
      <c r="J538" s="92"/>
      <c r="K538" s="92"/>
      <c r="L538" s="92"/>
    </row>
    <row r="539" spans="1:23" s="2" customFormat="1" ht="52.5" customHeight="1">
      <c r="A539" s="91"/>
      <c r="B539" s="91"/>
      <c r="C539" s="92"/>
      <c r="D539" s="92"/>
      <c r="E539" s="93" t="s">
        <v>40</v>
      </c>
      <c r="F539" s="94">
        <f t="shared" si="154"/>
        <v>7315240.2299999995</v>
      </c>
      <c r="G539" s="94">
        <f t="shared" si="154"/>
        <v>7161851.6399999997</v>
      </c>
      <c r="H539" s="92"/>
      <c r="I539" s="92"/>
      <c r="J539" s="92"/>
      <c r="K539" s="92"/>
      <c r="L539" s="92"/>
    </row>
    <row r="540" spans="1:23" s="2" customFormat="1" ht="52.5" customHeight="1">
      <c r="A540" s="91"/>
      <c r="B540" s="91"/>
      <c r="C540" s="92"/>
      <c r="D540" s="92"/>
      <c r="E540" s="93" t="s">
        <v>6</v>
      </c>
      <c r="F540" s="94">
        <f>F406</f>
        <v>264222.31</v>
      </c>
      <c r="G540" s="94">
        <f>G406</f>
        <v>243398.73</v>
      </c>
      <c r="H540" s="92"/>
      <c r="I540" s="92"/>
      <c r="J540" s="92"/>
      <c r="K540" s="92"/>
      <c r="L540" s="92"/>
    </row>
    <row r="541" spans="1:23" s="13" customFormat="1" ht="23.25" customHeight="1">
      <c r="A541" s="29" t="s">
        <v>220</v>
      </c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1"/>
    </row>
    <row r="542" spans="1:23" s="2" customFormat="1" ht="20.25" customHeight="1">
      <c r="A542" s="29" t="s">
        <v>221</v>
      </c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1"/>
      <c r="M542" s="51"/>
      <c r="N542" s="51"/>
      <c r="O542" s="51"/>
      <c r="P542" s="51"/>
      <c r="Q542" s="9"/>
      <c r="R542" s="9"/>
      <c r="S542" s="9"/>
      <c r="T542" s="9"/>
      <c r="U542" s="9"/>
      <c r="V542" s="9"/>
      <c r="W542" s="9"/>
    </row>
    <row r="543" spans="1:23" s="2" customFormat="1" ht="30" customHeight="1">
      <c r="A543" s="52" t="s">
        <v>37</v>
      </c>
      <c r="B543" s="42" t="s">
        <v>222</v>
      </c>
      <c r="C543" s="43"/>
      <c r="D543" s="44"/>
      <c r="E543" s="53" t="s">
        <v>38</v>
      </c>
      <c r="F543" s="19">
        <f t="shared" ref="F543:G546" si="155">F547</f>
        <v>4344490.45</v>
      </c>
      <c r="G543" s="19">
        <f t="shared" si="155"/>
        <v>4344490.45</v>
      </c>
      <c r="H543" s="23" t="s">
        <v>36</v>
      </c>
      <c r="I543" s="23" t="s">
        <v>36</v>
      </c>
      <c r="J543" s="23" t="s">
        <v>106</v>
      </c>
      <c r="K543" s="22" t="s">
        <v>106</v>
      </c>
      <c r="L543" s="22" t="s">
        <v>106</v>
      </c>
    </row>
    <row r="544" spans="1:23" s="2" customFormat="1" ht="68.25" customHeight="1">
      <c r="A544" s="52"/>
      <c r="B544" s="45"/>
      <c r="C544" s="46"/>
      <c r="D544" s="47"/>
      <c r="E544" s="53" t="s">
        <v>39</v>
      </c>
      <c r="F544" s="19">
        <f t="shared" si="155"/>
        <v>3947205.45</v>
      </c>
      <c r="G544" s="19">
        <f t="shared" si="155"/>
        <v>3947205.45</v>
      </c>
      <c r="H544" s="23"/>
      <c r="I544" s="23"/>
      <c r="J544" s="23"/>
      <c r="K544" s="22"/>
      <c r="L544" s="22"/>
    </row>
    <row r="545" spans="1:12" s="2" customFormat="1" ht="49.5" customHeight="1">
      <c r="A545" s="52"/>
      <c r="B545" s="45"/>
      <c r="C545" s="46"/>
      <c r="D545" s="47"/>
      <c r="E545" s="53" t="s">
        <v>40</v>
      </c>
      <c r="F545" s="19">
        <f t="shared" si="155"/>
        <v>397285</v>
      </c>
      <c r="G545" s="19">
        <f t="shared" si="155"/>
        <v>397285</v>
      </c>
      <c r="H545" s="23"/>
      <c r="I545" s="23"/>
      <c r="J545" s="23"/>
      <c r="K545" s="22"/>
      <c r="L545" s="22"/>
    </row>
    <row r="546" spans="1:12" s="2" customFormat="1" ht="53.25" customHeight="1">
      <c r="A546" s="52"/>
      <c r="B546" s="48"/>
      <c r="C546" s="49"/>
      <c r="D546" s="50"/>
      <c r="E546" s="53" t="s">
        <v>6</v>
      </c>
      <c r="F546" s="19">
        <f t="shared" si="155"/>
        <v>0</v>
      </c>
      <c r="G546" s="19">
        <f t="shared" si="155"/>
        <v>0</v>
      </c>
      <c r="H546" s="23"/>
      <c r="I546" s="23"/>
      <c r="J546" s="23"/>
      <c r="K546" s="22"/>
      <c r="L546" s="22"/>
    </row>
    <row r="547" spans="1:12" s="2" customFormat="1" ht="30.75" customHeight="1">
      <c r="A547" s="146" t="s">
        <v>41</v>
      </c>
      <c r="B547" s="55" t="s">
        <v>50</v>
      </c>
      <c r="C547" s="23" t="s">
        <v>106</v>
      </c>
      <c r="D547" s="23" t="s">
        <v>505</v>
      </c>
      <c r="E547" s="53" t="s">
        <v>38</v>
      </c>
      <c r="F547" s="19">
        <f t="shared" ref="F547:G549" si="156">F551+F555+F559+F562+F565+F568+F571+F575+F578</f>
        <v>4344490.45</v>
      </c>
      <c r="G547" s="19">
        <f t="shared" si="156"/>
        <v>4344490.45</v>
      </c>
      <c r="H547" s="23" t="s">
        <v>36</v>
      </c>
      <c r="I547" s="23" t="s">
        <v>36</v>
      </c>
      <c r="J547" s="23" t="s">
        <v>106</v>
      </c>
      <c r="K547" s="22" t="s">
        <v>106</v>
      </c>
      <c r="L547" s="22" t="s">
        <v>106</v>
      </c>
    </row>
    <row r="548" spans="1:12" s="2" customFormat="1" ht="68.25" customHeight="1">
      <c r="A548" s="146"/>
      <c r="B548" s="55"/>
      <c r="C548" s="23"/>
      <c r="D548" s="23"/>
      <c r="E548" s="53" t="s">
        <v>39</v>
      </c>
      <c r="F548" s="19">
        <f t="shared" si="156"/>
        <v>3947205.45</v>
      </c>
      <c r="G548" s="19">
        <f t="shared" si="156"/>
        <v>3947205.45</v>
      </c>
      <c r="H548" s="23"/>
      <c r="I548" s="23"/>
      <c r="J548" s="23"/>
      <c r="K548" s="22"/>
      <c r="L548" s="22"/>
    </row>
    <row r="549" spans="1:12" s="2" customFormat="1" ht="50.25" customHeight="1">
      <c r="A549" s="146"/>
      <c r="B549" s="55"/>
      <c r="C549" s="23"/>
      <c r="D549" s="23"/>
      <c r="E549" s="53" t="s">
        <v>40</v>
      </c>
      <c r="F549" s="19">
        <f t="shared" si="156"/>
        <v>397285</v>
      </c>
      <c r="G549" s="19">
        <f t="shared" si="156"/>
        <v>397285</v>
      </c>
      <c r="H549" s="23"/>
      <c r="I549" s="23"/>
      <c r="J549" s="23"/>
      <c r="K549" s="22"/>
      <c r="L549" s="22"/>
    </row>
    <row r="550" spans="1:12" s="2" customFormat="1" ht="49.5" customHeight="1">
      <c r="A550" s="146"/>
      <c r="B550" s="55"/>
      <c r="C550" s="23"/>
      <c r="D550" s="23"/>
      <c r="E550" s="53" t="s">
        <v>6</v>
      </c>
      <c r="F550" s="19">
        <f>F554+F558+F574</f>
        <v>0</v>
      </c>
      <c r="G550" s="19">
        <f>G554+G558+G574</f>
        <v>0</v>
      </c>
      <c r="H550" s="23"/>
      <c r="I550" s="23"/>
      <c r="J550" s="23"/>
      <c r="K550" s="22"/>
      <c r="L550" s="22"/>
    </row>
    <row r="551" spans="1:12" s="2" customFormat="1" ht="34.5" customHeight="1">
      <c r="A551" s="146" t="s">
        <v>42</v>
      </c>
      <c r="B551" s="58" t="s">
        <v>368</v>
      </c>
      <c r="C551" s="23" t="s">
        <v>106</v>
      </c>
      <c r="D551" s="67" t="s">
        <v>106</v>
      </c>
      <c r="E551" s="53" t="s">
        <v>38</v>
      </c>
      <c r="F551" s="19">
        <f t="shared" ref="F551:G551" si="157">SUM(F552:F554)</f>
        <v>0</v>
      </c>
      <c r="G551" s="19">
        <f t="shared" si="157"/>
        <v>0</v>
      </c>
      <c r="H551" s="143" t="s">
        <v>226</v>
      </c>
      <c r="I551" s="67" t="s">
        <v>227</v>
      </c>
      <c r="J551" s="147" t="s">
        <v>157</v>
      </c>
      <c r="K551" s="147">
        <v>0</v>
      </c>
      <c r="L551" s="147">
        <v>0</v>
      </c>
    </row>
    <row r="552" spans="1:12" s="2" customFormat="1" ht="69.75" customHeight="1">
      <c r="A552" s="146"/>
      <c r="B552" s="58"/>
      <c r="C552" s="23"/>
      <c r="D552" s="69"/>
      <c r="E552" s="53" t="s">
        <v>39</v>
      </c>
      <c r="F552" s="19">
        <v>0</v>
      </c>
      <c r="G552" s="19">
        <v>0</v>
      </c>
      <c r="H552" s="144"/>
      <c r="I552" s="69"/>
      <c r="J552" s="148"/>
      <c r="K552" s="148"/>
      <c r="L552" s="148"/>
    </row>
    <row r="553" spans="1:12" s="2" customFormat="1" ht="49.5" customHeight="1">
      <c r="A553" s="146"/>
      <c r="B553" s="58"/>
      <c r="C553" s="23"/>
      <c r="D553" s="69"/>
      <c r="E553" s="53" t="s">
        <v>40</v>
      </c>
      <c r="F553" s="19">
        <v>0</v>
      </c>
      <c r="G553" s="19">
        <v>0</v>
      </c>
      <c r="H553" s="144"/>
      <c r="I553" s="69"/>
      <c r="J553" s="148"/>
      <c r="K553" s="148"/>
      <c r="L553" s="148"/>
    </row>
    <row r="554" spans="1:12" s="2" customFormat="1" ht="50.25" customHeight="1">
      <c r="A554" s="146"/>
      <c r="B554" s="58"/>
      <c r="C554" s="23"/>
      <c r="D554" s="71"/>
      <c r="E554" s="53" t="s">
        <v>6</v>
      </c>
      <c r="F554" s="19">
        <v>0</v>
      </c>
      <c r="G554" s="19">
        <v>0</v>
      </c>
      <c r="H554" s="144"/>
      <c r="I554" s="69"/>
      <c r="J554" s="148"/>
      <c r="K554" s="148"/>
      <c r="L554" s="148"/>
    </row>
    <row r="555" spans="1:12" s="2" customFormat="1" ht="36" customHeight="1">
      <c r="A555" s="54" t="s">
        <v>43</v>
      </c>
      <c r="B555" s="63" t="s">
        <v>369</v>
      </c>
      <c r="C555" s="67" t="s">
        <v>106</v>
      </c>
      <c r="D555" s="67" t="s">
        <v>106</v>
      </c>
      <c r="E555" s="53" t="s">
        <v>38</v>
      </c>
      <c r="F555" s="19">
        <f t="shared" ref="F555:G555" si="158">SUM(F556:F558)</f>
        <v>0</v>
      </c>
      <c r="G555" s="19">
        <f t="shared" si="158"/>
        <v>0</v>
      </c>
      <c r="H555" s="144"/>
      <c r="I555" s="69"/>
      <c r="J555" s="148"/>
      <c r="K555" s="148"/>
      <c r="L555" s="148"/>
    </row>
    <row r="556" spans="1:12" s="2" customFormat="1" ht="70.5" customHeight="1">
      <c r="A556" s="57"/>
      <c r="B556" s="64"/>
      <c r="C556" s="69"/>
      <c r="D556" s="69"/>
      <c r="E556" s="53" t="s">
        <v>39</v>
      </c>
      <c r="F556" s="19">
        <v>0</v>
      </c>
      <c r="G556" s="19">
        <v>0</v>
      </c>
      <c r="H556" s="144"/>
      <c r="I556" s="69"/>
      <c r="J556" s="148"/>
      <c r="K556" s="148"/>
      <c r="L556" s="148"/>
    </row>
    <row r="557" spans="1:12" s="2" customFormat="1" ht="50.25" customHeight="1">
      <c r="A557" s="57"/>
      <c r="B557" s="64"/>
      <c r="C557" s="69"/>
      <c r="D557" s="69"/>
      <c r="E557" s="53" t="s">
        <v>40</v>
      </c>
      <c r="F557" s="19">
        <v>0</v>
      </c>
      <c r="G557" s="19">
        <v>0</v>
      </c>
      <c r="H557" s="144"/>
      <c r="I557" s="69"/>
      <c r="J557" s="148"/>
      <c r="K557" s="148"/>
      <c r="L557" s="148"/>
    </row>
    <row r="558" spans="1:12" s="2" customFormat="1" ht="50.25" customHeight="1">
      <c r="A558" s="61"/>
      <c r="B558" s="65"/>
      <c r="C558" s="71"/>
      <c r="D558" s="71"/>
      <c r="E558" s="53" t="s">
        <v>6</v>
      </c>
      <c r="F558" s="19">
        <v>0</v>
      </c>
      <c r="G558" s="19">
        <v>0</v>
      </c>
      <c r="H558" s="145"/>
      <c r="I558" s="71"/>
      <c r="J558" s="149"/>
      <c r="K558" s="149"/>
      <c r="L558" s="149"/>
    </row>
    <row r="559" spans="1:12" s="2" customFormat="1" ht="34.5" customHeight="1">
      <c r="A559" s="146" t="s">
        <v>44</v>
      </c>
      <c r="B559" s="108" t="s">
        <v>370</v>
      </c>
      <c r="C559" s="23">
        <v>507</v>
      </c>
      <c r="D559" s="23" t="s">
        <v>501</v>
      </c>
      <c r="E559" s="53" t="s">
        <v>38</v>
      </c>
      <c r="F559" s="19">
        <f t="shared" ref="F559:G559" si="159">SUM(F560:F561)</f>
        <v>3826205.45</v>
      </c>
      <c r="G559" s="19">
        <f t="shared" si="159"/>
        <v>3826205.45</v>
      </c>
      <c r="H559" s="143" t="s">
        <v>228</v>
      </c>
      <c r="I559" s="67" t="s">
        <v>104</v>
      </c>
      <c r="J559" s="67" t="s">
        <v>157</v>
      </c>
      <c r="K559" s="67">
        <v>1</v>
      </c>
      <c r="L559" s="67">
        <v>1</v>
      </c>
    </row>
    <row r="560" spans="1:12" s="2" customFormat="1" ht="66.75" customHeight="1">
      <c r="A560" s="146"/>
      <c r="B560" s="108"/>
      <c r="C560" s="23"/>
      <c r="D560" s="23"/>
      <c r="E560" s="53" t="s">
        <v>39</v>
      </c>
      <c r="F560" s="19">
        <v>3826205.45</v>
      </c>
      <c r="G560" s="19">
        <v>3826205.45</v>
      </c>
      <c r="H560" s="144"/>
      <c r="I560" s="69"/>
      <c r="J560" s="69"/>
      <c r="K560" s="69"/>
      <c r="L560" s="69"/>
    </row>
    <row r="561" spans="1:12" s="2" customFormat="1" ht="47.25">
      <c r="A561" s="146"/>
      <c r="B561" s="108"/>
      <c r="C561" s="23"/>
      <c r="D561" s="23"/>
      <c r="E561" s="53" t="s">
        <v>40</v>
      </c>
      <c r="F561" s="19">
        <v>0</v>
      </c>
      <c r="G561" s="19">
        <v>0</v>
      </c>
      <c r="H561" s="144"/>
      <c r="I561" s="69"/>
      <c r="J561" s="69"/>
      <c r="K561" s="69"/>
      <c r="L561" s="69"/>
    </row>
    <row r="562" spans="1:12" s="2" customFormat="1" ht="31.5" customHeight="1">
      <c r="A562" s="54" t="s">
        <v>90</v>
      </c>
      <c r="B562" s="88" t="s">
        <v>410</v>
      </c>
      <c r="C562" s="67">
        <v>507</v>
      </c>
      <c r="D562" s="67" t="s">
        <v>502</v>
      </c>
      <c r="E562" s="53" t="s">
        <v>38</v>
      </c>
      <c r="F562" s="19">
        <f t="shared" ref="F562:G562" si="160">SUM(F563:F564)</f>
        <v>190608.74</v>
      </c>
      <c r="G562" s="19">
        <f t="shared" si="160"/>
        <v>190608.74</v>
      </c>
      <c r="H562" s="144"/>
      <c r="I562" s="69"/>
      <c r="J562" s="69"/>
      <c r="K562" s="69"/>
      <c r="L562" s="69"/>
    </row>
    <row r="563" spans="1:12" s="2" customFormat="1" ht="66" customHeight="1">
      <c r="A563" s="57"/>
      <c r="B563" s="89"/>
      <c r="C563" s="69"/>
      <c r="D563" s="69"/>
      <c r="E563" s="53" t="s">
        <v>39</v>
      </c>
      <c r="F563" s="19">
        <v>0</v>
      </c>
      <c r="G563" s="19">
        <v>0</v>
      </c>
      <c r="H563" s="144"/>
      <c r="I563" s="69"/>
      <c r="J563" s="69"/>
      <c r="K563" s="69"/>
      <c r="L563" s="69"/>
    </row>
    <row r="564" spans="1:12" s="2" customFormat="1" ht="54.75" customHeight="1">
      <c r="A564" s="61"/>
      <c r="B564" s="90"/>
      <c r="C564" s="71"/>
      <c r="D564" s="71"/>
      <c r="E564" s="53" t="s">
        <v>40</v>
      </c>
      <c r="F564" s="19">
        <v>190608.74</v>
      </c>
      <c r="G564" s="19">
        <v>190608.74</v>
      </c>
      <c r="H564" s="145"/>
      <c r="I564" s="71"/>
      <c r="J564" s="71"/>
      <c r="K564" s="71"/>
      <c r="L564" s="71"/>
    </row>
    <row r="565" spans="1:12" s="2" customFormat="1" ht="32.25" customHeight="1">
      <c r="A565" s="146" t="s">
        <v>91</v>
      </c>
      <c r="B565" s="108" t="s">
        <v>411</v>
      </c>
      <c r="C565" s="23">
        <v>507</v>
      </c>
      <c r="D565" s="23" t="s">
        <v>503</v>
      </c>
      <c r="E565" s="53" t="s">
        <v>38</v>
      </c>
      <c r="F565" s="19">
        <f t="shared" ref="F565:G565" si="161">SUM(F566:F567)</f>
        <v>121000</v>
      </c>
      <c r="G565" s="19">
        <f t="shared" si="161"/>
        <v>121000</v>
      </c>
      <c r="H565" s="58" t="s">
        <v>229</v>
      </c>
      <c r="I565" s="23" t="s">
        <v>61</v>
      </c>
      <c r="J565" s="23" t="s">
        <v>157</v>
      </c>
      <c r="K565" s="23">
        <v>1</v>
      </c>
      <c r="L565" s="23">
        <v>1</v>
      </c>
    </row>
    <row r="566" spans="1:12" s="2" customFormat="1" ht="66.75" customHeight="1">
      <c r="A566" s="146"/>
      <c r="B566" s="108"/>
      <c r="C566" s="23"/>
      <c r="D566" s="23"/>
      <c r="E566" s="53" t="s">
        <v>39</v>
      </c>
      <c r="F566" s="19">
        <v>121000</v>
      </c>
      <c r="G566" s="19">
        <v>121000</v>
      </c>
      <c r="H566" s="58"/>
      <c r="I566" s="23"/>
      <c r="J566" s="23"/>
      <c r="K566" s="23"/>
      <c r="L566" s="23"/>
    </row>
    <row r="567" spans="1:12" s="2" customFormat="1" ht="47.25">
      <c r="A567" s="146"/>
      <c r="B567" s="108"/>
      <c r="C567" s="23"/>
      <c r="D567" s="23"/>
      <c r="E567" s="53" t="s">
        <v>40</v>
      </c>
      <c r="F567" s="19">
        <v>0</v>
      </c>
      <c r="G567" s="19">
        <v>0</v>
      </c>
      <c r="H567" s="58"/>
      <c r="I567" s="23"/>
      <c r="J567" s="23"/>
      <c r="K567" s="23"/>
      <c r="L567" s="23"/>
    </row>
    <row r="568" spans="1:12" s="2" customFormat="1" ht="36" customHeight="1">
      <c r="A568" s="146" t="s">
        <v>92</v>
      </c>
      <c r="B568" s="58" t="s">
        <v>412</v>
      </c>
      <c r="C568" s="23">
        <v>507</v>
      </c>
      <c r="D568" s="23" t="s">
        <v>504</v>
      </c>
      <c r="E568" s="53" t="s">
        <v>38</v>
      </c>
      <c r="F568" s="19">
        <f t="shared" ref="F568:G568" si="162">SUM(F569:F570)</f>
        <v>206676.26</v>
      </c>
      <c r="G568" s="19">
        <f t="shared" si="162"/>
        <v>206676.26</v>
      </c>
      <c r="H568" s="88" t="s">
        <v>230</v>
      </c>
      <c r="I568" s="23" t="s">
        <v>84</v>
      </c>
      <c r="J568" s="23" t="s">
        <v>157</v>
      </c>
      <c r="K568" s="23">
        <v>100</v>
      </c>
      <c r="L568" s="23">
        <v>100</v>
      </c>
    </row>
    <row r="569" spans="1:12" s="2" customFormat="1" ht="69" customHeight="1">
      <c r="A569" s="146"/>
      <c r="B569" s="58"/>
      <c r="C569" s="23"/>
      <c r="D569" s="23"/>
      <c r="E569" s="53" t="s">
        <v>39</v>
      </c>
      <c r="F569" s="19">
        <v>0</v>
      </c>
      <c r="G569" s="19">
        <v>0</v>
      </c>
      <c r="H569" s="89"/>
      <c r="I569" s="23"/>
      <c r="J569" s="23"/>
      <c r="K569" s="23"/>
      <c r="L569" s="23"/>
    </row>
    <row r="570" spans="1:12" s="2" customFormat="1" ht="89.25" customHeight="1">
      <c r="A570" s="146"/>
      <c r="B570" s="58"/>
      <c r="C570" s="23"/>
      <c r="D570" s="23"/>
      <c r="E570" s="53" t="s">
        <v>40</v>
      </c>
      <c r="F570" s="19">
        <v>206676.26</v>
      </c>
      <c r="G570" s="19">
        <v>206676.26</v>
      </c>
      <c r="H570" s="90"/>
      <c r="I570" s="23"/>
      <c r="J570" s="23"/>
      <c r="K570" s="23"/>
      <c r="L570" s="23"/>
    </row>
    <row r="571" spans="1:12" s="2" customFormat="1" ht="30" customHeight="1">
      <c r="A571" s="146" t="s">
        <v>26</v>
      </c>
      <c r="B571" s="58" t="s">
        <v>413</v>
      </c>
      <c r="C571" s="23" t="s">
        <v>106</v>
      </c>
      <c r="D571" s="23" t="s">
        <v>106</v>
      </c>
      <c r="E571" s="53" t="s">
        <v>38</v>
      </c>
      <c r="F571" s="19">
        <f t="shared" ref="F571:G571" si="163">SUM(F572:F574)</f>
        <v>0</v>
      </c>
      <c r="G571" s="19">
        <f t="shared" si="163"/>
        <v>0</v>
      </c>
      <c r="H571" s="88" t="s">
        <v>231</v>
      </c>
      <c r="I571" s="23" t="s">
        <v>232</v>
      </c>
      <c r="J571" s="150" t="s">
        <v>157</v>
      </c>
      <c r="K571" s="150">
        <v>1.4179999999999999</v>
      </c>
      <c r="L571" s="150">
        <v>1.4179999999999999</v>
      </c>
    </row>
    <row r="572" spans="1:12" s="2" customFormat="1" ht="72" customHeight="1">
      <c r="A572" s="146"/>
      <c r="B572" s="58"/>
      <c r="C572" s="23"/>
      <c r="D572" s="23"/>
      <c r="E572" s="53" t="s">
        <v>39</v>
      </c>
      <c r="F572" s="19">
        <v>0</v>
      </c>
      <c r="G572" s="19">
        <v>0</v>
      </c>
      <c r="H572" s="89"/>
      <c r="I572" s="23"/>
      <c r="J572" s="150"/>
      <c r="K572" s="150"/>
      <c r="L572" s="150"/>
    </row>
    <row r="573" spans="1:12" s="2" customFormat="1" ht="54" customHeight="1">
      <c r="A573" s="146"/>
      <c r="B573" s="58"/>
      <c r="C573" s="23"/>
      <c r="D573" s="23"/>
      <c r="E573" s="53" t="s">
        <v>40</v>
      </c>
      <c r="F573" s="19">
        <v>0</v>
      </c>
      <c r="G573" s="19">
        <v>0</v>
      </c>
      <c r="H573" s="89"/>
      <c r="I573" s="23"/>
      <c r="J573" s="150"/>
      <c r="K573" s="150"/>
      <c r="L573" s="150"/>
    </row>
    <row r="574" spans="1:12" s="2" customFormat="1" ht="54" customHeight="1">
      <c r="A574" s="146"/>
      <c r="B574" s="58"/>
      <c r="C574" s="23"/>
      <c r="D574" s="23"/>
      <c r="E574" s="53" t="s">
        <v>6</v>
      </c>
      <c r="F574" s="19">
        <v>0</v>
      </c>
      <c r="G574" s="19">
        <v>0</v>
      </c>
      <c r="H574" s="90"/>
      <c r="I574" s="23"/>
      <c r="J574" s="150"/>
      <c r="K574" s="150"/>
      <c r="L574" s="150"/>
    </row>
    <row r="575" spans="1:12" s="2" customFormat="1" ht="35.25" customHeight="1">
      <c r="A575" s="146" t="s">
        <v>27</v>
      </c>
      <c r="B575" s="58" t="s">
        <v>414</v>
      </c>
      <c r="C575" s="23" t="s">
        <v>106</v>
      </c>
      <c r="D575" s="23" t="s">
        <v>106</v>
      </c>
      <c r="E575" s="53" t="s">
        <v>38</v>
      </c>
      <c r="F575" s="19">
        <f t="shared" ref="F575:G575" si="164">SUM(F576:F577)</f>
        <v>0</v>
      </c>
      <c r="G575" s="19">
        <f t="shared" si="164"/>
        <v>0</v>
      </c>
      <c r="H575" s="88" t="s">
        <v>234</v>
      </c>
      <c r="I575" s="23" t="s">
        <v>233</v>
      </c>
      <c r="J575" s="23" t="s">
        <v>157</v>
      </c>
      <c r="K575" s="22">
        <v>0</v>
      </c>
      <c r="L575" s="22">
        <v>0</v>
      </c>
    </row>
    <row r="576" spans="1:12" s="2" customFormat="1" ht="69.75" customHeight="1">
      <c r="A576" s="146"/>
      <c r="B576" s="58"/>
      <c r="C576" s="23"/>
      <c r="D576" s="23"/>
      <c r="E576" s="53" t="s">
        <v>39</v>
      </c>
      <c r="F576" s="19">
        <v>0</v>
      </c>
      <c r="G576" s="19">
        <v>0</v>
      </c>
      <c r="H576" s="89"/>
      <c r="I576" s="23"/>
      <c r="J576" s="23"/>
      <c r="K576" s="22"/>
      <c r="L576" s="22"/>
    </row>
    <row r="577" spans="1:12" s="2" customFormat="1" ht="55.5" customHeight="1">
      <c r="A577" s="146"/>
      <c r="B577" s="58"/>
      <c r="C577" s="23"/>
      <c r="D577" s="23"/>
      <c r="E577" s="53" t="s">
        <v>40</v>
      </c>
      <c r="F577" s="19">
        <v>0</v>
      </c>
      <c r="G577" s="19">
        <v>0</v>
      </c>
      <c r="H577" s="90"/>
      <c r="I577" s="23"/>
      <c r="J577" s="23"/>
      <c r="K577" s="22"/>
      <c r="L577" s="22"/>
    </row>
    <row r="578" spans="1:12" s="2" customFormat="1" ht="30.75" customHeight="1">
      <c r="A578" s="146" t="s">
        <v>17</v>
      </c>
      <c r="B578" s="58" t="s">
        <v>415</v>
      </c>
      <c r="C578" s="23" t="s">
        <v>106</v>
      </c>
      <c r="D578" s="23" t="s">
        <v>106</v>
      </c>
      <c r="E578" s="53" t="s">
        <v>38</v>
      </c>
      <c r="F578" s="19">
        <f t="shared" ref="F578:G578" si="165">SUM(F579:F580)</f>
        <v>0</v>
      </c>
      <c r="G578" s="19">
        <f t="shared" si="165"/>
        <v>0</v>
      </c>
      <c r="H578" s="88" t="s">
        <v>126</v>
      </c>
      <c r="I578" s="23" t="s">
        <v>125</v>
      </c>
      <c r="J578" s="23" t="s">
        <v>157</v>
      </c>
      <c r="K578" s="23">
        <v>0</v>
      </c>
      <c r="L578" s="23">
        <v>0</v>
      </c>
    </row>
    <row r="579" spans="1:12" s="2" customFormat="1" ht="66.75" customHeight="1">
      <c r="A579" s="146"/>
      <c r="B579" s="58"/>
      <c r="C579" s="23"/>
      <c r="D579" s="23"/>
      <c r="E579" s="53" t="s">
        <v>39</v>
      </c>
      <c r="F579" s="19">
        <v>0</v>
      </c>
      <c r="G579" s="19">
        <v>0</v>
      </c>
      <c r="H579" s="89"/>
      <c r="I579" s="23"/>
      <c r="J579" s="23"/>
      <c r="K579" s="23"/>
      <c r="L579" s="23"/>
    </row>
    <row r="580" spans="1:12" s="2" customFormat="1" ht="55.5" customHeight="1">
      <c r="A580" s="146"/>
      <c r="B580" s="58"/>
      <c r="C580" s="23"/>
      <c r="D580" s="23"/>
      <c r="E580" s="53" t="s">
        <v>40</v>
      </c>
      <c r="F580" s="19">
        <v>0</v>
      </c>
      <c r="G580" s="19">
        <v>0</v>
      </c>
      <c r="H580" s="90"/>
      <c r="I580" s="23"/>
      <c r="J580" s="23"/>
      <c r="K580" s="23"/>
      <c r="L580" s="23"/>
    </row>
    <row r="581" spans="1:12" s="2" customFormat="1" ht="36" customHeight="1">
      <c r="A581" s="146" t="s">
        <v>45</v>
      </c>
      <c r="B581" s="42" t="s">
        <v>223</v>
      </c>
      <c r="C581" s="43"/>
      <c r="D581" s="44"/>
      <c r="E581" s="53" t="s">
        <v>38</v>
      </c>
      <c r="F581" s="19">
        <f t="shared" ref="F581:G583" si="166">F584</f>
        <v>0</v>
      </c>
      <c r="G581" s="19">
        <f t="shared" si="166"/>
        <v>0</v>
      </c>
      <c r="H581" s="23" t="s">
        <v>36</v>
      </c>
      <c r="I581" s="23" t="s">
        <v>36</v>
      </c>
      <c r="J581" s="23" t="s">
        <v>106</v>
      </c>
      <c r="K581" s="22" t="s">
        <v>106</v>
      </c>
      <c r="L581" s="22" t="s">
        <v>106</v>
      </c>
    </row>
    <row r="582" spans="1:12" s="2" customFormat="1" ht="69.75" customHeight="1">
      <c r="A582" s="146"/>
      <c r="B582" s="45"/>
      <c r="C582" s="46"/>
      <c r="D582" s="47"/>
      <c r="E582" s="53" t="s">
        <v>39</v>
      </c>
      <c r="F582" s="19">
        <f t="shared" si="166"/>
        <v>0</v>
      </c>
      <c r="G582" s="19">
        <f t="shared" si="166"/>
        <v>0</v>
      </c>
      <c r="H582" s="23"/>
      <c r="I582" s="23"/>
      <c r="J582" s="23"/>
      <c r="K582" s="22"/>
      <c r="L582" s="22"/>
    </row>
    <row r="583" spans="1:12" s="2" customFormat="1" ht="51.75" customHeight="1">
      <c r="A583" s="146"/>
      <c r="B583" s="48"/>
      <c r="C583" s="49"/>
      <c r="D583" s="50"/>
      <c r="E583" s="53" t="s">
        <v>40</v>
      </c>
      <c r="F583" s="19">
        <f t="shared" si="166"/>
        <v>0</v>
      </c>
      <c r="G583" s="19">
        <f t="shared" si="166"/>
        <v>0</v>
      </c>
      <c r="H583" s="23"/>
      <c r="I583" s="23"/>
      <c r="J583" s="23"/>
      <c r="K583" s="22"/>
      <c r="L583" s="22"/>
    </row>
    <row r="584" spans="1:12" s="2" customFormat="1" ht="30.75" customHeight="1">
      <c r="A584" s="146" t="s">
        <v>46</v>
      </c>
      <c r="B584" s="107" t="s">
        <v>51</v>
      </c>
      <c r="C584" s="23" t="s">
        <v>106</v>
      </c>
      <c r="D584" s="23" t="s">
        <v>106</v>
      </c>
      <c r="E584" s="53" t="s">
        <v>38</v>
      </c>
      <c r="F584" s="19">
        <f t="shared" ref="F584:G586" si="167">F587+F590</f>
        <v>0</v>
      </c>
      <c r="G584" s="19">
        <f t="shared" si="167"/>
        <v>0</v>
      </c>
      <c r="H584" s="23" t="s">
        <v>36</v>
      </c>
      <c r="I584" s="23" t="s">
        <v>36</v>
      </c>
      <c r="J584" s="23" t="s">
        <v>106</v>
      </c>
      <c r="K584" s="22" t="s">
        <v>106</v>
      </c>
      <c r="L584" s="22" t="s">
        <v>106</v>
      </c>
    </row>
    <row r="585" spans="1:12" s="2" customFormat="1" ht="72.75" customHeight="1">
      <c r="A585" s="146"/>
      <c r="B585" s="108"/>
      <c r="C585" s="23"/>
      <c r="D585" s="23"/>
      <c r="E585" s="53" t="s">
        <v>39</v>
      </c>
      <c r="F585" s="19">
        <f t="shared" si="167"/>
        <v>0</v>
      </c>
      <c r="G585" s="19">
        <f t="shared" si="167"/>
        <v>0</v>
      </c>
      <c r="H585" s="23"/>
      <c r="I585" s="23"/>
      <c r="J585" s="23"/>
      <c r="K585" s="22"/>
      <c r="L585" s="22"/>
    </row>
    <row r="586" spans="1:12" s="2" customFormat="1" ht="51" customHeight="1">
      <c r="A586" s="146"/>
      <c r="B586" s="108"/>
      <c r="C586" s="23"/>
      <c r="D586" s="23"/>
      <c r="E586" s="53" t="s">
        <v>40</v>
      </c>
      <c r="F586" s="19">
        <f t="shared" si="167"/>
        <v>0</v>
      </c>
      <c r="G586" s="19">
        <f t="shared" si="167"/>
        <v>0</v>
      </c>
      <c r="H586" s="23"/>
      <c r="I586" s="23"/>
      <c r="J586" s="23"/>
      <c r="K586" s="22"/>
      <c r="L586" s="22"/>
    </row>
    <row r="587" spans="1:12" s="2" customFormat="1" ht="33" customHeight="1">
      <c r="A587" s="146" t="s">
        <v>49</v>
      </c>
      <c r="B587" s="108" t="s">
        <v>235</v>
      </c>
      <c r="C587" s="23" t="s">
        <v>106</v>
      </c>
      <c r="D587" s="23" t="s">
        <v>106</v>
      </c>
      <c r="E587" s="53" t="s">
        <v>38</v>
      </c>
      <c r="F587" s="19">
        <f t="shared" ref="F587:G587" si="168">SUM(F588:F589)</f>
        <v>0</v>
      </c>
      <c r="G587" s="19">
        <f t="shared" si="168"/>
        <v>0</v>
      </c>
      <c r="H587" s="58" t="s">
        <v>7</v>
      </c>
      <c r="I587" s="23" t="s">
        <v>8</v>
      </c>
      <c r="J587" s="23" t="s">
        <v>157</v>
      </c>
      <c r="K587" s="23" t="s">
        <v>236</v>
      </c>
      <c r="L587" s="23" t="s">
        <v>236</v>
      </c>
    </row>
    <row r="588" spans="1:12" s="2" customFormat="1" ht="66" customHeight="1">
      <c r="A588" s="146"/>
      <c r="B588" s="108"/>
      <c r="C588" s="23"/>
      <c r="D588" s="23"/>
      <c r="E588" s="53" t="s">
        <v>39</v>
      </c>
      <c r="F588" s="19">
        <v>0</v>
      </c>
      <c r="G588" s="19">
        <v>0</v>
      </c>
      <c r="H588" s="58"/>
      <c r="I588" s="23"/>
      <c r="J588" s="23"/>
      <c r="K588" s="23"/>
      <c r="L588" s="23"/>
    </row>
    <row r="589" spans="1:12" s="2" customFormat="1" ht="52.5" customHeight="1">
      <c r="A589" s="146"/>
      <c r="B589" s="108"/>
      <c r="C589" s="23"/>
      <c r="D589" s="23"/>
      <c r="E589" s="53" t="s">
        <v>40</v>
      </c>
      <c r="F589" s="19">
        <v>0</v>
      </c>
      <c r="G589" s="19">
        <v>0</v>
      </c>
      <c r="H589" s="58"/>
      <c r="I589" s="23"/>
      <c r="J589" s="23"/>
      <c r="K589" s="23"/>
      <c r="L589" s="23"/>
    </row>
    <row r="590" spans="1:12" s="2" customFormat="1" ht="31.5" customHeight="1">
      <c r="A590" s="146" t="s">
        <v>54</v>
      </c>
      <c r="B590" s="108" t="s">
        <v>237</v>
      </c>
      <c r="C590" s="23" t="s">
        <v>106</v>
      </c>
      <c r="D590" s="23" t="s">
        <v>106</v>
      </c>
      <c r="E590" s="53" t="s">
        <v>38</v>
      </c>
      <c r="F590" s="19">
        <f t="shared" ref="F590:G590" si="169">SUM(F591:F592)</f>
        <v>0</v>
      </c>
      <c r="G590" s="19">
        <f t="shared" si="169"/>
        <v>0</v>
      </c>
      <c r="H590" s="58" t="s">
        <v>9</v>
      </c>
      <c r="I590" s="23" t="s">
        <v>61</v>
      </c>
      <c r="J590" s="23" t="s">
        <v>157</v>
      </c>
      <c r="K590" s="23">
        <v>650</v>
      </c>
      <c r="L590" s="23">
        <v>650</v>
      </c>
    </row>
    <row r="591" spans="1:12" s="2" customFormat="1" ht="69.75" customHeight="1">
      <c r="A591" s="146"/>
      <c r="B591" s="108"/>
      <c r="C591" s="23"/>
      <c r="D591" s="23"/>
      <c r="E591" s="53" t="s">
        <v>39</v>
      </c>
      <c r="F591" s="19">
        <v>0</v>
      </c>
      <c r="G591" s="19">
        <v>0</v>
      </c>
      <c r="H591" s="58"/>
      <c r="I591" s="23"/>
      <c r="J591" s="23"/>
      <c r="K591" s="23"/>
      <c r="L591" s="23"/>
    </row>
    <row r="592" spans="1:12" s="2" customFormat="1" ht="52.5" customHeight="1">
      <c r="A592" s="146"/>
      <c r="B592" s="108"/>
      <c r="C592" s="23"/>
      <c r="D592" s="23"/>
      <c r="E592" s="53" t="s">
        <v>40</v>
      </c>
      <c r="F592" s="19">
        <v>0</v>
      </c>
      <c r="G592" s="19">
        <v>0</v>
      </c>
      <c r="H592" s="58"/>
      <c r="I592" s="23"/>
      <c r="J592" s="23"/>
      <c r="K592" s="23"/>
      <c r="L592" s="23"/>
    </row>
    <row r="593" spans="1:12" s="2" customFormat="1" ht="30.75" customHeight="1">
      <c r="A593" s="146" t="s">
        <v>69</v>
      </c>
      <c r="B593" s="42" t="s">
        <v>224</v>
      </c>
      <c r="C593" s="43"/>
      <c r="D593" s="44"/>
      <c r="E593" s="53" t="s">
        <v>38</v>
      </c>
      <c r="F593" s="19">
        <f t="shared" ref="F593:G598" si="170">F596</f>
        <v>0</v>
      </c>
      <c r="G593" s="19">
        <f t="shared" si="170"/>
        <v>0</v>
      </c>
      <c r="H593" s="23" t="s">
        <v>36</v>
      </c>
      <c r="I593" s="23" t="s">
        <v>36</v>
      </c>
      <c r="J593" s="23" t="s">
        <v>106</v>
      </c>
      <c r="K593" s="22" t="s">
        <v>106</v>
      </c>
      <c r="L593" s="22" t="s">
        <v>106</v>
      </c>
    </row>
    <row r="594" spans="1:12" s="2" customFormat="1" ht="70.5" customHeight="1">
      <c r="A594" s="146"/>
      <c r="B594" s="45"/>
      <c r="C594" s="46"/>
      <c r="D594" s="47"/>
      <c r="E594" s="53" t="s">
        <v>39</v>
      </c>
      <c r="F594" s="19">
        <f t="shared" si="170"/>
        <v>0</v>
      </c>
      <c r="G594" s="19">
        <f t="shared" si="170"/>
        <v>0</v>
      </c>
      <c r="H594" s="23"/>
      <c r="I594" s="23"/>
      <c r="J594" s="23"/>
      <c r="K594" s="22"/>
      <c r="L594" s="22"/>
    </row>
    <row r="595" spans="1:12" s="2" customFormat="1" ht="50.25" customHeight="1">
      <c r="A595" s="146"/>
      <c r="B595" s="48"/>
      <c r="C595" s="49"/>
      <c r="D595" s="50"/>
      <c r="E595" s="53" t="s">
        <v>40</v>
      </c>
      <c r="F595" s="19">
        <f t="shared" si="170"/>
        <v>0</v>
      </c>
      <c r="G595" s="19">
        <f t="shared" si="170"/>
        <v>0</v>
      </c>
      <c r="H595" s="23"/>
      <c r="I595" s="23"/>
      <c r="J595" s="23"/>
      <c r="K595" s="22"/>
      <c r="L595" s="22"/>
    </row>
    <row r="596" spans="1:12" s="2" customFormat="1" ht="30" customHeight="1">
      <c r="A596" s="146" t="s">
        <v>57</v>
      </c>
      <c r="B596" s="107" t="s">
        <v>52</v>
      </c>
      <c r="C596" s="23" t="s">
        <v>106</v>
      </c>
      <c r="D596" s="23" t="s">
        <v>106</v>
      </c>
      <c r="E596" s="53" t="s">
        <v>38</v>
      </c>
      <c r="F596" s="19">
        <f t="shared" si="170"/>
        <v>0</v>
      </c>
      <c r="G596" s="19">
        <f t="shared" si="170"/>
        <v>0</v>
      </c>
      <c r="H596" s="23" t="s">
        <v>36</v>
      </c>
      <c r="I596" s="23" t="s">
        <v>36</v>
      </c>
      <c r="J596" s="23" t="s">
        <v>106</v>
      </c>
      <c r="K596" s="22" t="s">
        <v>106</v>
      </c>
      <c r="L596" s="22" t="s">
        <v>106</v>
      </c>
    </row>
    <row r="597" spans="1:12" s="2" customFormat="1" ht="71.25" customHeight="1">
      <c r="A597" s="146"/>
      <c r="B597" s="108"/>
      <c r="C597" s="23"/>
      <c r="D597" s="23"/>
      <c r="E597" s="53" t="s">
        <v>39</v>
      </c>
      <c r="F597" s="19">
        <f t="shared" si="170"/>
        <v>0</v>
      </c>
      <c r="G597" s="19">
        <f t="shared" si="170"/>
        <v>0</v>
      </c>
      <c r="H597" s="23"/>
      <c r="I597" s="23"/>
      <c r="J597" s="23"/>
      <c r="K597" s="22"/>
      <c r="L597" s="22"/>
    </row>
    <row r="598" spans="1:12" s="2" customFormat="1" ht="52.5" customHeight="1">
      <c r="A598" s="146"/>
      <c r="B598" s="108"/>
      <c r="C598" s="23"/>
      <c r="D598" s="23"/>
      <c r="E598" s="53" t="s">
        <v>40</v>
      </c>
      <c r="F598" s="19">
        <f t="shared" si="170"/>
        <v>0</v>
      </c>
      <c r="G598" s="19">
        <f t="shared" si="170"/>
        <v>0</v>
      </c>
      <c r="H598" s="23"/>
      <c r="I598" s="23"/>
      <c r="J598" s="23"/>
      <c r="K598" s="22"/>
      <c r="L598" s="22"/>
    </row>
    <row r="599" spans="1:12" s="2" customFormat="1" ht="30" customHeight="1">
      <c r="A599" s="146" t="s">
        <v>58</v>
      </c>
      <c r="B599" s="108" t="s">
        <v>238</v>
      </c>
      <c r="C599" s="23" t="s">
        <v>106</v>
      </c>
      <c r="D599" s="23" t="s">
        <v>106</v>
      </c>
      <c r="E599" s="53" t="s">
        <v>38</v>
      </c>
      <c r="F599" s="19">
        <f t="shared" ref="F599:G599" si="171">SUM(F600:F601)</f>
        <v>0</v>
      </c>
      <c r="G599" s="19">
        <f t="shared" si="171"/>
        <v>0</v>
      </c>
      <c r="H599" s="58" t="s">
        <v>239</v>
      </c>
      <c r="I599" s="23" t="s">
        <v>10</v>
      </c>
      <c r="J599" s="23" t="s">
        <v>157</v>
      </c>
      <c r="K599" s="23">
        <v>0</v>
      </c>
      <c r="L599" s="23">
        <v>0</v>
      </c>
    </row>
    <row r="600" spans="1:12" s="2" customFormat="1" ht="71.25" customHeight="1">
      <c r="A600" s="146"/>
      <c r="B600" s="108"/>
      <c r="C600" s="23"/>
      <c r="D600" s="23"/>
      <c r="E600" s="53" t="s">
        <v>39</v>
      </c>
      <c r="F600" s="19">
        <v>0</v>
      </c>
      <c r="G600" s="19">
        <v>0</v>
      </c>
      <c r="H600" s="58"/>
      <c r="I600" s="23"/>
      <c r="J600" s="23"/>
      <c r="K600" s="23"/>
      <c r="L600" s="23"/>
    </row>
    <row r="601" spans="1:12" s="2" customFormat="1" ht="96.75" customHeight="1">
      <c r="A601" s="146"/>
      <c r="B601" s="108"/>
      <c r="C601" s="23"/>
      <c r="D601" s="23"/>
      <c r="E601" s="53" t="s">
        <v>40</v>
      </c>
      <c r="F601" s="19">
        <v>0</v>
      </c>
      <c r="G601" s="19">
        <v>0</v>
      </c>
      <c r="H601" s="58"/>
      <c r="I601" s="23"/>
      <c r="J601" s="23"/>
      <c r="K601" s="23"/>
      <c r="L601" s="23"/>
    </row>
    <row r="602" spans="1:12" s="2" customFormat="1" ht="35.25" customHeight="1">
      <c r="A602" s="91" t="s">
        <v>225</v>
      </c>
      <c r="B602" s="91"/>
      <c r="C602" s="123" t="s">
        <v>106</v>
      </c>
      <c r="D602" s="123" t="s">
        <v>106</v>
      </c>
      <c r="E602" s="93" t="s">
        <v>38</v>
      </c>
      <c r="F602" s="137">
        <f t="shared" ref="F602:G604" si="172">F543+F581+F593</f>
        <v>4344490.45</v>
      </c>
      <c r="G602" s="137">
        <f t="shared" si="172"/>
        <v>4344490.45</v>
      </c>
      <c r="H602" s="123" t="s">
        <v>36</v>
      </c>
      <c r="I602" s="123" t="s">
        <v>36</v>
      </c>
      <c r="J602" s="123" t="s">
        <v>106</v>
      </c>
      <c r="K602" s="92" t="s">
        <v>106</v>
      </c>
      <c r="L602" s="92" t="s">
        <v>106</v>
      </c>
    </row>
    <row r="603" spans="1:12" s="2" customFormat="1" ht="80.25" customHeight="1">
      <c r="A603" s="91"/>
      <c r="B603" s="91"/>
      <c r="C603" s="123"/>
      <c r="D603" s="123"/>
      <c r="E603" s="93" t="s">
        <v>39</v>
      </c>
      <c r="F603" s="137">
        <f t="shared" si="172"/>
        <v>3947205.45</v>
      </c>
      <c r="G603" s="137">
        <f t="shared" si="172"/>
        <v>3947205.45</v>
      </c>
      <c r="H603" s="123"/>
      <c r="I603" s="123"/>
      <c r="J603" s="123"/>
      <c r="K603" s="92"/>
      <c r="L603" s="92"/>
    </row>
    <row r="604" spans="1:12" s="2" customFormat="1" ht="51" customHeight="1">
      <c r="A604" s="91"/>
      <c r="B604" s="91"/>
      <c r="C604" s="123"/>
      <c r="D604" s="123"/>
      <c r="E604" s="93" t="s">
        <v>40</v>
      </c>
      <c r="F604" s="137">
        <f t="shared" si="172"/>
        <v>397285</v>
      </c>
      <c r="G604" s="137">
        <f t="shared" si="172"/>
        <v>397285</v>
      </c>
      <c r="H604" s="123"/>
      <c r="I604" s="123"/>
      <c r="J604" s="123"/>
      <c r="K604" s="92"/>
      <c r="L604" s="92"/>
    </row>
    <row r="605" spans="1:12" s="2" customFormat="1" ht="51" customHeight="1">
      <c r="A605" s="91"/>
      <c r="B605" s="91"/>
      <c r="C605" s="123"/>
      <c r="D605" s="123"/>
      <c r="E605" s="93" t="s">
        <v>6</v>
      </c>
      <c r="F605" s="137">
        <f>F546</f>
        <v>0</v>
      </c>
      <c r="G605" s="137">
        <f>G546</f>
        <v>0</v>
      </c>
      <c r="H605" s="123"/>
      <c r="I605" s="123"/>
      <c r="J605" s="123"/>
      <c r="K605" s="92"/>
      <c r="L605" s="92"/>
    </row>
    <row r="606" spans="1:12" s="14" customFormat="1" ht="16.5" customHeight="1">
      <c r="A606" s="29" t="s">
        <v>432</v>
      </c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1"/>
    </row>
    <row r="607" spans="1:12" s="2" customFormat="1" ht="18" customHeight="1">
      <c r="A607" s="29" t="s">
        <v>261</v>
      </c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1"/>
    </row>
    <row r="608" spans="1:12" s="2" customFormat="1" ht="32.25" customHeight="1">
      <c r="A608" s="52" t="s">
        <v>37</v>
      </c>
      <c r="B608" s="128" t="s">
        <v>262</v>
      </c>
      <c r="C608" s="129"/>
      <c r="D608" s="130"/>
      <c r="E608" s="53" t="s">
        <v>38</v>
      </c>
      <c r="F608" s="19">
        <f t="shared" ref="F608:G611" si="173">F612</f>
        <v>2514480.2699999996</v>
      </c>
      <c r="G608" s="19">
        <f t="shared" si="173"/>
        <v>2514480.2699999996</v>
      </c>
      <c r="H608" s="23" t="s">
        <v>36</v>
      </c>
      <c r="I608" s="23" t="s">
        <v>36</v>
      </c>
      <c r="J608" s="23" t="s">
        <v>106</v>
      </c>
      <c r="K608" s="23" t="s">
        <v>106</v>
      </c>
      <c r="L608" s="23" t="s">
        <v>106</v>
      </c>
    </row>
    <row r="609" spans="1:12" s="2" customFormat="1" ht="67.5" customHeight="1">
      <c r="A609" s="52"/>
      <c r="B609" s="131"/>
      <c r="C609" s="132"/>
      <c r="D609" s="133"/>
      <c r="E609" s="53" t="s">
        <v>39</v>
      </c>
      <c r="F609" s="19">
        <f t="shared" si="173"/>
        <v>2514480.2699999996</v>
      </c>
      <c r="G609" s="19">
        <f t="shared" si="173"/>
        <v>2514480.2699999996</v>
      </c>
      <c r="H609" s="23"/>
      <c r="I609" s="23"/>
      <c r="J609" s="23"/>
      <c r="K609" s="23"/>
      <c r="L609" s="23"/>
    </row>
    <row r="610" spans="1:12" s="2" customFormat="1" ht="53.25" customHeight="1">
      <c r="A610" s="52"/>
      <c r="B610" s="131"/>
      <c r="C610" s="132"/>
      <c r="D610" s="133"/>
      <c r="E610" s="53" t="s">
        <v>40</v>
      </c>
      <c r="F610" s="19">
        <f t="shared" si="173"/>
        <v>0</v>
      </c>
      <c r="G610" s="19">
        <f t="shared" si="173"/>
        <v>0</v>
      </c>
      <c r="H610" s="23"/>
      <c r="I610" s="23"/>
      <c r="J610" s="23"/>
      <c r="K610" s="23"/>
      <c r="L610" s="23"/>
    </row>
    <row r="611" spans="1:12" s="2" customFormat="1" ht="51" customHeight="1">
      <c r="A611" s="52"/>
      <c r="B611" s="134"/>
      <c r="C611" s="135"/>
      <c r="D611" s="136"/>
      <c r="E611" s="53" t="s">
        <v>6</v>
      </c>
      <c r="F611" s="19">
        <f t="shared" si="173"/>
        <v>0</v>
      </c>
      <c r="G611" s="19">
        <f t="shared" si="173"/>
        <v>0</v>
      </c>
      <c r="H611" s="23"/>
      <c r="I611" s="23"/>
      <c r="J611" s="23"/>
      <c r="K611" s="23"/>
      <c r="L611" s="23"/>
    </row>
    <row r="612" spans="1:12" s="2" customFormat="1" ht="31.5" customHeight="1">
      <c r="A612" s="146" t="s">
        <v>41</v>
      </c>
      <c r="B612" s="55" t="s">
        <v>147</v>
      </c>
      <c r="C612" s="23" t="s">
        <v>106</v>
      </c>
      <c r="D612" s="23" t="s">
        <v>509</v>
      </c>
      <c r="E612" s="53" t="s">
        <v>38</v>
      </c>
      <c r="F612" s="19">
        <f t="shared" ref="F612:G615" si="174">F616+F620+F624+F628+F632+F636+F640+F644+F648+F652+F656</f>
        <v>2514480.2699999996</v>
      </c>
      <c r="G612" s="19">
        <f t="shared" si="174"/>
        <v>2514480.2699999996</v>
      </c>
      <c r="H612" s="23" t="s">
        <v>36</v>
      </c>
      <c r="I612" s="23" t="s">
        <v>36</v>
      </c>
      <c r="J612" s="23" t="s">
        <v>106</v>
      </c>
      <c r="K612" s="23" t="s">
        <v>106</v>
      </c>
      <c r="L612" s="23" t="s">
        <v>106</v>
      </c>
    </row>
    <row r="613" spans="1:12" s="2" customFormat="1" ht="67.5" customHeight="1">
      <c r="A613" s="146"/>
      <c r="B613" s="55"/>
      <c r="C613" s="23"/>
      <c r="D613" s="23"/>
      <c r="E613" s="53" t="s">
        <v>39</v>
      </c>
      <c r="F613" s="19">
        <f t="shared" si="174"/>
        <v>2514480.2699999996</v>
      </c>
      <c r="G613" s="19">
        <f t="shared" si="174"/>
        <v>2514480.2699999996</v>
      </c>
      <c r="H613" s="23"/>
      <c r="I613" s="23"/>
      <c r="J613" s="23"/>
      <c r="K613" s="23"/>
      <c r="L613" s="23"/>
    </row>
    <row r="614" spans="1:12" s="2" customFormat="1" ht="51" customHeight="1">
      <c r="A614" s="146"/>
      <c r="B614" s="55"/>
      <c r="C614" s="23"/>
      <c r="D614" s="23"/>
      <c r="E614" s="53" t="s">
        <v>40</v>
      </c>
      <c r="F614" s="19">
        <f t="shared" si="174"/>
        <v>0</v>
      </c>
      <c r="G614" s="19">
        <f t="shared" si="174"/>
        <v>0</v>
      </c>
      <c r="H614" s="23"/>
      <c r="I614" s="23"/>
      <c r="J614" s="23"/>
      <c r="K614" s="23"/>
      <c r="L614" s="23"/>
    </row>
    <row r="615" spans="1:12" s="2" customFormat="1" ht="51" customHeight="1">
      <c r="A615" s="146"/>
      <c r="B615" s="55"/>
      <c r="C615" s="23"/>
      <c r="D615" s="23"/>
      <c r="E615" s="53" t="s">
        <v>6</v>
      </c>
      <c r="F615" s="19">
        <f t="shared" si="174"/>
        <v>0</v>
      </c>
      <c r="G615" s="19">
        <f t="shared" si="174"/>
        <v>0</v>
      </c>
      <c r="H615" s="23"/>
      <c r="I615" s="23"/>
      <c r="J615" s="23"/>
      <c r="K615" s="23"/>
      <c r="L615" s="23"/>
    </row>
    <row r="616" spans="1:12" s="2" customFormat="1" ht="33.75" customHeight="1">
      <c r="A616" s="146" t="s">
        <v>42</v>
      </c>
      <c r="B616" s="58" t="s">
        <v>264</v>
      </c>
      <c r="C616" s="23" t="s">
        <v>106</v>
      </c>
      <c r="D616" s="23" t="s">
        <v>106</v>
      </c>
      <c r="E616" s="53" t="s">
        <v>38</v>
      </c>
      <c r="F616" s="19">
        <f t="shared" ref="F616:G616" si="175">SUM(F617:F619)</f>
        <v>0</v>
      </c>
      <c r="G616" s="19">
        <f t="shared" si="175"/>
        <v>0</v>
      </c>
      <c r="H616" s="23" t="s">
        <v>265</v>
      </c>
      <c r="I616" s="23" t="s">
        <v>67</v>
      </c>
      <c r="J616" s="23" t="s">
        <v>157</v>
      </c>
      <c r="K616" s="23">
        <v>0</v>
      </c>
      <c r="L616" s="23">
        <v>0</v>
      </c>
    </row>
    <row r="617" spans="1:12" s="2" customFormat="1" ht="66" customHeight="1">
      <c r="A617" s="146"/>
      <c r="B617" s="58"/>
      <c r="C617" s="23"/>
      <c r="D617" s="23"/>
      <c r="E617" s="53" t="s">
        <v>39</v>
      </c>
      <c r="F617" s="19">
        <v>0</v>
      </c>
      <c r="G617" s="19">
        <v>0</v>
      </c>
      <c r="H617" s="23"/>
      <c r="I617" s="23"/>
      <c r="J617" s="23"/>
      <c r="K617" s="23"/>
      <c r="L617" s="23"/>
    </row>
    <row r="618" spans="1:12" s="2" customFormat="1" ht="51" customHeight="1">
      <c r="A618" s="146"/>
      <c r="B618" s="58"/>
      <c r="C618" s="23"/>
      <c r="D618" s="23"/>
      <c r="E618" s="53" t="s">
        <v>40</v>
      </c>
      <c r="F618" s="19">
        <v>0</v>
      </c>
      <c r="G618" s="19">
        <v>0</v>
      </c>
      <c r="H618" s="23"/>
      <c r="I618" s="23"/>
      <c r="J618" s="23"/>
      <c r="K618" s="23"/>
      <c r="L618" s="23"/>
    </row>
    <row r="619" spans="1:12" s="2" customFormat="1" ht="51" customHeight="1">
      <c r="A619" s="146"/>
      <c r="B619" s="58"/>
      <c r="C619" s="23"/>
      <c r="D619" s="23"/>
      <c r="E619" s="53" t="s">
        <v>6</v>
      </c>
      <c r="F619" s="19">
        <v>0</v>
      </c>
      <c r="G619" s="19">
        <v>0</v>
      </c>
      <c r="H619" s="23"/>
      <c r="I619" s="23"/>
      <c r="J619" s="23"/>
      <c r="K619" s="23"/>
      <c r="L619" s="23"/>
    </row>
    <row r="620" spans="1:12" s="2" customFormat="1" ht="30" customHeight="1">
      <c r="A620" s="54" t="s">
        <v>43</v>
      </c>
      <c r="B620" s="63" t="s">
        <v>336</v>
      </c>
      <c r="C620" s="67" t="s">
        <v>106</v>
      </c>
      <c r="D620" s="67" t="s">
        <v>106</v>
      </c>
      <c r="E620" s="53" t="s">
        <v>38</v>
      </c>
      <c r="F620" s="19">
        <f t="shared" ref="F620:G620" si="176">SUM(F621:F623)</f>
        <v>0</v>
      </c>
      <c r="G620" s="19">
        <f t="shared" si="176"/>
        <v>0</v>
      </c>
      <c r="H620" s="67" t="s">
        <v>266</v>
      </c>
      <c r="I620" s="67" t="s">
        <v>67</v>
      </c>
      <c r="J620" s="67" t="s">
        <v>157</v>
      </c>
      <c r="K620" s="67">
        <v>0</v>
      </c>
      <c r="L620" s="67">
        <v>0</v>
      </c>
    </row>
    <row r="621" spans="1:12" s="2" customFormat="1" ht="73.5" customHeight="1">
      <c r="A621" s="57"/>
      <c r="B621" s="64"/>
      <c r="C621" s="69"/>
      <c r="D621" s="69"/>
      <c r="E621" s="53" t="s">
        <v>39</v>
      </c>
      <c r="F621" s="19">
        <v>0</v>
      </c>
      <c r="G621" s="19">
        <v>0</v>
      </c>
      <c r="H621" s="69"/>
      <c r="I621" s="69"/>
      <c r="J621" s="69"/>
      <c r="K621" s="69"/>
      <c r="L621" s="69"/>
    </row>
    <row r="622" spans="1:12" s="2" customFormat="1" ht="51" customHeight="1">
      <c r="A622" s="57"/>
      <c r="B622" s="64"/>
      <c r="C622" s="69"/>
      <c r="D622" s="69"/>
      <c r="E622" s="53" t="s">
        <v>40</v>
      </c>
      <c r="F622" s="19">
        <v>0</v>
      </c>
      <c r="G622" s="19">
        <v>0</v>
      </c>
      <c r="H622" s="69"/>
      <c r="I622" s="69"/>
      <c r="J622" s="69"/>
      <c r="K622" s="69"/>
      <c r="L622" s="69"/>
    </row>
    <row r="623" spans="1:12" s="2" customFormat="1" ht="51" customHeight="1">
      <c r="A623" s="61"/>
      <c r="B623" s="65"/>
      <c r="C623" s="71"/>
      <c r="D623" s="71"/>
      <c r="E623" s="53" t="s">
        <v>6</v>
      </c>
      <c r="F623" s="19">
        <v>0</v>
      </c>
      <c r="G623" s="19">
        <v>0</v>
      </c>
      <c r="H623" s="71"/>
      <c r="I623" s="71"/>
      <c r="J623" s="71"/>
      <c r="K623" s="71"/>
      <c r="L623" s="71"/>
    </row>
    <row r="624" spans="1:12" s="2" customFormat="1" ht="33" customHeight="1">
      <c r="A624" s="146" t="s">
        <v>44</v>
      </c>
      <c r="B624" s="58" t="s">
        <v>267</v>
      </c>
      <c r="C624" s="23" t="s">
        <v>106</v>
      </c>
      <c r="D624" s="23" t="s">
        <v>106</v>
      </c>
      <c r="E624" s="53" t="s">
        <v>38</v>
      </c>
      <c r="F624" s="19">
        <f t="shared" ref="F624:G624" si="177">SUM(F625:F627)</f>
        <v>0</v>
      </c>
      <c r="G624" s="19">
        <f t="shared" si="177"/>
        <v>0</v>
      </c>
      <c r="H624" s="23" t="s">
        <v>148</v>
      </c>
      <c r="I624" s="23" t="s">
        <v>61</v>
      </c>
      <c r="J624" s="23" t="s">
        <v>157</v>
      </c>
      <c r="K624" s="23">
        <v>0</v>
      </c>
      <c r="L624" s="23">
        <v>0</v>
      </c>
    </row>
    <row r="625" spans="1:12" s="2" customFormat="1" ht="67.5" customHeight="1">
      <c r="A625" s="146"/>
      <c r="B625" s="58"/>
      <c r="C625" s="23"/>
      <c r="D625" s="23"/>
      <c r="E625" s="53" t="s">
        <v>39</v>
      </c>
      <c r="F625" s="19">
        <v>0</v>
      </c>
      <c r="G625" s="19">
        <v>0</v>
      </c>
      <c r="H625" s="23"/>
      <c r="I625" s="23"/>
      <c r="J625" s="23"/>
      <c r="K625" s="23"/>
      <c r="L625" s="23"/>
    </row>
    <row r="626" spans="1:12" s="2" customFormat="1" ht="51" customHeight="1">
      <c r="A626" s="146"/>
      <c r="B626" s="58"/>
      <c r="C626" s="23"/>
      <c r="D626" s="23"/>
      <c r="E626" s="53" t="s">
        <v>40</v>
      </c>
      <c r="F626" s="19">
        <v>0</v>
      </c>
      <c r="G626" s="19">
        <v>0</v>
      </c>
      <c r="H626" s="23"/>
      <c r="I626" s="23"/>
      <c r="J626" s="23"/>
      <c r="K626" s="23"/>
      <c r="L626" s="23"/>
    </row>
    <row r="627" spans="1:12" s="2" customFormat="1" ht="51" customHeight="1">
      <c r="A627" s="146"/>
      <c r="B627" s="58"/>
      <c r="C627" s="23"/>
      <c r="D627" s="23"/>
      <c r="E627" s="53" t="s">
        <v>6</v>
      </c>
      <c r="F627" s="19">
        <v>0</v>
      </c>
      <c r="G627" s="19">
        <v>0</v>
      </c>
      <c r="H627" s="23"/>
      <c r="I627" s="23"/>
      <c r="J627" s="23"/>
      <c r="K627" s="23"/>
      <c r="L627" s="23"/>
    </row>
    <row r="628" spans="1:12" s="2" customFormat="1" ht="31.5" customHeight="1">
      <c r="A628" s="146" t="s">
        <v>89</v>
      </c>
      <c r="B628" s="58" t="s">
        <v>268</v>
      </c>
      <c r="C628" s="23" t="s">
        <v>106</v>
      </c>
      <c r="D628" s="23" t="s">
        <v>106</v>
      </c>
      <c r="E628" s="53" t="s">
        <v>38</v>
      </c>
      <c r="F628" s="19">
        <f t="shared" ref="F628:G628" si="178">SUM(F629:F631)</f>
        <v>0</v>
      </c>
      <c r="G628" s="19">
        <f t="shared" si="178"/>
        <v>0</v>
      </c>
      <c r="H628" s="23" t="s">
        <v>145</v>
      </c>
      <c r="I628" s="23" t="s">
        <v>5</v>
      </c>
      <c r="J628" s="23" t="s">
        <v>157</v>
      </c>
      <c r="K628" s="23">
        <v>0</v>
      </c>
      <c r="L628" s="23">
        <v>0</v>
      </c>
    </row>
    <row r="629" spans="1:12" s="2" customFormat="1" ht="66.75" customHeight="1">
      <c r="A629" s="146"/>
      <c r="B629" s="58"/>
      <c r="C629" s="23"/>
      <c r="D629" s="23"/>
      <c r="E629" s="53" t="s">
        <v>39</v>
      </c>
      <c r="F629" s="19">
        <v>0</v>
      </c>
      <c r="G629" s="19">
        <v>0</v>
      </c>
      <c r="H629" s="23"/>
      <c r="I629" s="23"/>
      <c r="J629" s="23"/>
      <c r="K629" s="23"/>
      <c r="L629" s="23"/>
    </row>
    <row r="630" spans="1:12" s="2" customFormat="1" ht="51" customHeight="1">
      <c r="A630" s="146"/>
      <c r="B630" s="58"/>
      <c r="C630" s="23"/>
      <c r="D630" s="23"/>
      <c r="E630" s="53" t="s">
        <v>40</v>
      </c>
      <c r="F630" s="19">
        <v>0</v>
      </c>
      <c r="G630" s="19">
        <v>0</v>
      </c>
      <c r="H630" s="23"/>
      <c r="I630" s="23"/>
      <c r="J630" s="23"/>
      <c r="K630" s="23"/>
      <c r="L630" s="23"/>
    </row>
    <row r="631" spans="1:12" s="2" customFormat="1" ht="51" customHeight="1">
      <c r="A631" s="146"/>
      <c r="B631" s="58"/>
      <c r="C631" s="23"/>
      <c r="D631" s="23"/>
      <c r="E631" s="53" t="s">
        <v>6</v>
      </c>
      <c r="F631" s="19">
        <v>0</v>
      </c>
      <c r="G631" s="19">
        <v>0</v>
      </c>
      <c r="H631" s="23"/>
      <c r="I631" s="23"/>
      <c r="J631" s="23"/>
      <c r="K631" s="23"/>
      <c r="L631" s="23"/>
    </row>
    <row r="632" spans="1:12" s="2" customFormat="1" ht="35.25" customHeight="1">
      <c r="A632" s="54" t="s">
        <v>90</v>
      </c>
      <c r="B632" s="63" t="s">
        <v>269</v>
      </c>
      <c r="C632" s="67" t="s">
        <v>106</v>
      </c>
      <c r="D632" s="67" t="s">
        <v>106</v>
      </c>
      <c r="E632" s="53" t="s">
        <v>38</v>
      </c>
      <c r="F632" s="19">
        <f t="shared" ref="F632:G632" si="179">SUM(F633:F635)</f>
        <v>0</v>
      </c>
      <c r="G632" s="19">
        <f t="shared" si="179"/>
        <v>0</v>
      </c>
      <c r="H632" s="23" t="s">
        <v>148</v>
      </c>
      <c r="I632" s="23" t="s">
        <v>61</v>
      </c>
      <c r="J632" s="67" t="s">
        <v>157</v>
      </c>
      <c r="K632" s="67">
        <v>0</v>
      </c>
      <c r="L632" s="67">
        <v>0</v>
      </c>
    </row>
    <row r="633" spans="1:12" s="2" customFormat="1" ht="70.5" customHeight="1">
      <c r="A633" s="57"/>
      <c r="B633" s="64"/>
      <c r="C633" s="69"/>
      <c r="D633" s="69"/>
      <c r="E633" s="53" t="s">
        <v>39</v>
      </c>
      <c r="F633" s="19">
        <v>0</v>
      </c>
      <c r="G633" s="19">
        <v>0</v>
      </c>
      <c r="H633" s="23"/>
      <c r="I633" s="23"/>
      <c r="J633" s="69"/>
      <c r="K633" s="69"/>
      <c r="L633" s="69"/>
    </row>
    <row r="634" spans="1:12" s="2" customFormat="1" ht="51" customHeight="1">
      <c r="A634" s="57"/>
      <c r="B634" s="64"/>
      <c r="C634" s="69"/>
      <c r="D634" s="69"/>
      <c r="E634" s="53" t="s">
        <v>40</v>
      </c>
      <c r="F634" s="19">
        <v>0</v>
      </c>
      <c r="G634" s="19">
        <v>0</v>
      </c>
      <c r="H634" s="23"/>
      <c r="I634" s="23"/>
      <c r="J634" s="69"/>
      <c r="K634" s="69"/>
      <c r="L634" s="69"/>
    </row>
    <row r="635" spans="1:12" s="2" customFormat="1" ht="51" customHeight="1">
      <c r="A635" s="61"/>
      <c r="B635" s="65"/>
      <c r="C635" s="71"/>
      <c r="D635" s="71"/>
      <c r="E635" s="53" t="s">
        <v>6</v>
      </c>
      <c r="F635" s="19">
        <v>0</v>
      </c>
      <c r="G635" s="19">
        <v>0</v>
      </c>
      <c r="H635" s="23"/>
      <c r="I635" s="23"/>
      <c r="J635" s="71"/>
      <c r="K635" s="71"/>
      <c r="L635" s="71"/>
    </row>
    <row r="636" spans="1:12" s="2" customFormat="1" ht="33" customHeight="1">
      <c r="A636" s="146" t="s">
        <v>91</v>
      </c>
      <c r="B636" s="58" t="s">
        <v>270</v>
      </c>
      <c r="C636" s="23" t="s">
        <v>106</v>
      </c>
      <c r="D636" s="23" t="s">
        <v>106</v>
      </c>
      <c r="E636" s="53" t="s">
        <v>38</v>
      </c>
      <c r="F636" s="19">
        <f t="shared" ref="F636:G636" si="180">SUM(F637:F639)</f>
        <v>0</v>
      </c>
      <c r="G636" s="19">
        <f t="shared" si="180"/>
        <v>0</v>
      </c>
      <c r="H636" s="23" t="s">
        <v>145</v>
      </c>
      <c r="I636" s="23" t="s">
        <v>5</v>
      </c>
      <c r="J636" s="23" t="s">
        <v>157</v>
      </c>
      <c r="K636" s="23">
        <v>0</v>
      </c>
      <c r="L636" s="23">
        <v>0</v>
      </c>
    </row>
    <row r="637" spans="1:12" s="2" customFormat="1" ht="66.75" customHeight="1">
      <c r="A637" s="146"/>
      <c r="B637" s="58"/>
      <c r="C637" s="23"/>
      <c r="D637" s="23"/>
      <c r="E637" s="53" t="s">
        <v>39</v>
      </c>
      <c r="F637" s="19">
        <v>0</v>
      </c>
      <c r="G637" s="19">
        <v>0</v>
      </c>
      <c r="H637" s="23"/>
      <c r="I637" s="23"/>
      <c r="J637" s="23"/>
      <c r="K637" s="23"/>
      <c r="L637" s="23"/>
    </row>
    <row r="638" spans="1:12" s="2" customFormat="1" ht="51" customHeight="1">
      <c r="A638" s="146"/>
      <c r="B638" s="58"/>
      <c r="C638" s="23"/>
      <c r="D638" s="23"/>
      <c r="E638" s="53" t="s">
        <v>40</v>
      </c>
      <c r="F638" s="19">
        <v>0</v>
      </c>
      <c r="G638" s="19">
        <v>0</v>
      </c>
      <c r="H638" s="23"/>
      <c r="I638" s="23"/>
      <c r="J638" s="23"/>
      <c r="K638" s="23"/>
      <c r="L638" s="23"/>
    </row>
    <row r="639" spans="1:12" s="2" customFormat="1" ht="51" customHeight="1">
      <c r="A639" s="146"/>
      <c r="B639" s="58"/>
      <c r="C639" s="23"/>
      <c r="D639" s="23"/>
      <c r="E639" s="53" t="s">
        <v>6</v>
      </c>
      <c r="F639" s="19">
        <v>0</v>
      </c>
      <c r="G639" s="19">
        <v>0</v>
      </c>
      <c r="H639" s="23"/>
      <c r="I639" s="23"/>
      <c r="J639" s="23"/>
      <c r="K639" s="23"/>
      <c r="L639" s="23"/>
    </row>
    <row r="640" spans="1:12" s="2" customFormat="1" ht="34.5" customHeight="1">
      <c r="A640" s="146" t="s">
        <v>92</v>
      </c>
      <c r="B640" s="58" t="s">
        <v>361</v>
      </c>
      <c r="C640" s="23" t="s">
        <v>106</v>
      </c>
      <c r="D640" s="23" t="s">
        <v>106</v>
      </c>
      <c r="E640" s="53" t="s">
        <v>38</v>
      </c>
      <c r="F640" s="19">
        <f t="shared" ref="F640:G640" si="181">SUM(F641:F643)</f>
        <v>0</v>
      </c>
      <c r="G640" s="19">
        <f t="shared" si="181"/>
        <v>0</v>
      </c>
      <c r="H640" s="23" t="s">
        <v>146</v>
      </c>
      <c r="I640" s="23" t="s">
        <v>5</v>
      </c>
      <c r="J640" s="23" t="s">
        <v>157</v>
      </c>
      <c r="K640" s="23">
        <v>0</v>
      </c>
      <c r="L640" s="23">
        <v>0</v>
      </c>
    </row>
    <row r="641" spans="1:12" s="2" customFormat="1" ht="72" customHeight="1">
      <c r="A641" s="146"/>
      <c r="B641" s="58"/>
      <c r="C641" s="23"/>
      <c r="D641" s="23"/>
      <c r="E641" s="53" t="s">
        <v>39</v>
      </c>
      <c r="F641" s="19">
        <v>0</v>
      </c>
      <c r="G641" s="19">
        <v>0</v>
      </c>
      <c r="H641" s="23"/>
      <c r="I641" s="23"/>
      <c r="J641" s="23"/>
      <c r="K641" s="23"/>
      <c r="L641" s="23"/>
    </row>
    <row r="642" spans="1:12" s="2" customFormat="1" ht="51" customHeight="1">
      <c r="A642" s="146"/>
      <c r="B642" s="58"/>
      <c r="C642" s="23"/>
      <c r="D642" s="23"/>
      <c r="E642" s="53" t="s">
        <v>40</v>
      </c>
      <c r="F642" s="19">
        <v>0</v>
      </c>
      <c r="G642" s="19">
        <v>0</v>
      </c>
      <c r="H642" s="23"/>
      <c r="I642" s="23"/>
      <c r="J642" s="23"/>
      <c r="K642" s="23"/>
      <c r="L642" s="23"/>
    </row>
    <row r="643" spans="1:12" s="2" customFormat="1" ht="51" customHeight="1">
      <c r="A643" s="146"/>
      <c r="B643" s="58"/>
      <c r="C643" s="23"/>
      <c r="D643" s="23"/>
      <c r="E643" s="53" t="s">
        <v>6</v>
      </c>
      <c r="F643" s="19">
        <v>0</v>
      </c>
      <c r="G643" s="19">
        <v>0</v>
      </c>
      <c r="H643" s="23"/>
      <c r="I643" s="23"/>
      <c r="J643" s="23"/>
      <c r="K643" s="23"/>
      <c r="L643" s="23"/>
    </row>
    <row r="644" spans="1:12" s="2" customFormat="1" ht="34.5" customHeight="1">
      <c r="A644" s="146" t="s">
        <v>271</v>
      </c>
      <c r="B644" s="58" t="s">
        <v>272</v>
      </c>
      <c r="C644" s="23" t="s">
        <v>106</v>
      </c>
      <c r="D644" s="23" t="s">
        <v>106</v>
      </c>
      <c r="E644" s="53" t="s">
        <v>38</v>
      </c>
      <c r="F644" s="19">
        <f t="shared" ref="F644:G644" si="182">SUM(F645:F647)</f>
        <v>0</v>
      </c>
      <c r="G644" s="19">
        <f t="shared" si="182"/>
        <v>0</v>
      </c>
      <c r="H644" s="23" t="s">
        <v>273</v>
      </c>
      <c r="I644" s="23" t="s">
        <v>5</v>
      </c>
      <c r="J644" s="23" t="s">
        <v>157</v>
      </c>
      <c r="K644" s="23">
        <v>0</v>
      </c>
      <c r="L644" s="23">
        <v>0</v>
      </c>
    </row>
    <row r="645" spans="1:12" s="2" customFormat="1" ht="70.5" customHeight="1">
      <c r="A645" s="146"/>
      <c r="B645" s="58"/>
      <c r="C645" s="23"/>
      <c r="D645" s="23"/>
      <c r="E645" s="53" t="s">
        <v>39</v>
      </c>
      <c r="F645" s="19">
        <v>0</v>
      </c>
      <c r="G645" s="19">
        <v>0</v>
      </c>
      <c r="H645" s="23"/>
      <c r="I645" s="23"/>
      <c r="J645" s="23"/>
      <c r="K645" s="23"/>
      <c r="L645" s="23"/>
    </row>
    <row r="646" spans="1:12" s="2" customFormat="1" ht="51" customHeight="1">
      <c r="A646" s="146"/>
      <c r="B646" s="58"/>
      <c r="C646" s="23"/>
      <c r="D646" s="23"/>
      <c r="E646" s="53" t="s">
        <v>40</v>
      </c>
      <c r="F646" s="19">
        <v>0</v>
      </c>
      <c r="G646" s="19">
        <v>0</v>
      </c>
      <c r="H646" s="23"/>
      <c r="I646" s="23"/>
      <c r="J646" s="23"/>
      <c r="K646" s="23"/>
      <c r="L646" s="23"/>
    </row>
    <row r="647" spans="1:12" s="2" customFormat="1" ht="51" customHeight="1">
      <c r="A647" s="146"/>
      <c r="B647" s="58"/>
      <c r="C647" s="23"/>
      <c r="D647" s="23"/>
      <c r="E647" s="53" t="s">
        <v>6</v>
      </c>
      <c r="F647" s="19">
        <v>0</v>
      </c>
      <c r="G647" s="19">
        <v>0</v>
      </c>
      <c r="H647" s="23"/>
      <c r="I647" s="23"/>
      <c r="J647" s="23"/>
      <c r="K647" s="23"/>
      <c r="L647" s="23"/>
    </row>
    <row r="648" spans="1:12" s="2" customFormat="1" ht="31.5" customHeight="1">
      <c r="A648" s="54" t="s">
        <v>27</v>
      </c>
      <c r="B648" s="58" t="s">
        <v>385</v>
      </c>
      <c r="C648" s="67">
        <v>502</v>
      </c>
      <c r="D648" s="67" t="s">
        <v>506</v>
      </c>
      <c r="E648" s="53" t="s">
        <v>38</v>
      </c>
      <c r="F648" s="19">
        <f t="shared" ref="F648:G648" si="183">SUM(F649:F651)</f>
        <v>939511.61</v>
      </c>
      <c r="G648" s="19">
        <f t="shared" si="183"/>
        <v>939511.61</v>
      </c>
      <c r="H648" s="67" t="s">
        <v>386</v>
      </c>
      <c r="I648" s="67" t="s">
        <v>84</v>
      </c>
      <c r="J648" s="67" t="s">
        <v>157</v>
      </c>
      <c r="K648" s="67">
        <v>100</v>
      </c>
      <c r="L648" s="67">
        <v>100</v>
      </c>
    </row>
    <row r="649" spans="1:12" s="2" customFormat="1" ht="68.25" customHeight="1">
      <c r="A649" s="57"/>
      <c r="B649" s="58"/>
      <c r="C649" s="69"/>
      <c r="D649" s="69"/>
      <c r="E649" s="53" t="s">
        <v>39</v>
      </c>
      <c r="F649" s="19">
        <v>939511.61</v>
      </c>
      <c r="G649" s="19">
        <v>939511.61</v>
      </c>
      <c r="H649" s="69"/>
      <c r="I649" s="69"/>
      <c r="J649" s="69"/>
      <c r="K649" s="69"/>
      <c r="L649" s="69"/>
    </row>
    <row r="650" spans="1:12" s="2" customFormat="1" ht="54" customHeight="1">
      <c r="A650" s="57"/>
      <c r="B650" s="58"/>
      <c r="C650" s="69"/>
      <c r="D650" s="69"/>
      <c r="E650" s="53" t="s">
        <v>40</v>
      </c>
      <c r="F650" s="19">
        <v>0</v>
      </c>
      <c r="G650" s="19">
        <v>0</v>
      </c>
      <c r="H650" s="69"/>
      <c r="I650" s="69"/>
      <c r="J650" s="69"/>
      <c r="K650" s="69"/>
      <c r="L650" s="69"/>
    </row>
    <row r="651" spans="1:12" s="2" customFormat="1" ht="55.5" customHeight="1">
      <c r="A651" s="61"/>
      <c r="B651" s="58"/>
      <c r="C651" s="71"/>
      <c r="D651" s="71"/>
      <c r="E651" s="53" t="s">
        <v>6</v>
      </c>
      <c r="F651" s="19">
        <v>0</v>
      </c>
      <c r="G651" s="19">
        <v>0</v>
      </c>
      <c r="H651" s="71"/>
      <c r="I651" s="71"/>
      <c r="J651" s="71"/>
      <c r="K651" s="71"/>
      <c r="L651" s="71"/>
    </row>
    <row r="652" spans="1:12" s="2" customFormat="1" ht="36.75" customHeight="1">
      <c r="A652" s="54" t="s">
        <v>17</v>
      </c>
      <c r="B652" s="58" t="s">
        <v>388</v>
      </c>
      <c r="C652" s="67">
        <v>502</v>
      </c>
      <c r="D652" s="67" t="s">
        <v>507</v>
      </c>
      <c r="E652" s="53" t="s">
        <v>38</v>
      </c>
      <c r="F652" s="19">
        <f t="shared" ref="F652:G652" si="184">SUM(F653:F655)</f>
        <v>1209016.1499999999</v>
      </c>
      <c r="G652" s="19">
        <f t="shared" si="184"/>
        <v>1209016.1499999999</v>
      </c>
      <c r="H652" s="23" t="s">
        <v>389</v>
      </c>
      <c r="I652" s="23" t="s">
        <v>5</v>
      </c>
      <c r="J652" s="23" t="s">
        <v>157</v>
      </c>
      <c r="K652" s="23">
        <v>6</v>
      </c>
      <c r="L652" s="23">
        <v>6</v>
      </c>
    </row>
    <row r="653" spans="1:12" s="2" customFormat="1" ht="67.5" customHeight="1">
      <c r="A653" s="57"/>
      <c r="B653" s="58"/>
      <c r="C653" s="69"/>
      <c r="D653" s="69"/>
      <c r="E653" s="53" t="s">
        <v>39</v>
      </c>
      <c r="F653" s="19">
        <v>1209016.1499999999</v>
      </c>
      <c r="G653" s="19">
        <v>1209016.1499999999</v>
      </c>
      <c r="H653" s="23"/>
      <c r="I653" s="23"/>
      <c r="J653" s="23"/>
      <c r="K653" s="23"/>
      <c r="L653" s="23"/>
    </row>
    <row r="654" spans="1:12" s="2" customFormat="1" ht="55.5" customHeight="1">
      <c r="A654" s="57"/>
      <c r="B654" s="58"/>
      <c r="C654" s="69"/>
      <c r="D654" s="69"/>
      <c r="E654" s="53" t="s">
        <v>40</v>
      </c>
      <c r="F654" s="19">
        <v>0</v>
      </c>
      <c r="G654" s="19">
        <v>0</v>
      </c>
      <c r="H654" s="18" t="s">
        <v>390</v>
      </c>
      <c r="I654" s="18" t="s">
        <v>5</v>
      </c>
      <c r="J654" s="18" t="s">
        <v>157</v>
      </c>
      <c r="K654" s="18">
        <v>6</v>
      </c>
      <c r="L654" s="18">
        <v>6</v>
      </c>
    </row>
    <row r="655" spans="1:12" s="2" customFormat="1" ht="51" customHeight="1">
      <c r="A655" s="61"/>
      <c r="B655" s="58"/>
      <c r="C655" s="71"/>
      <c r="D655" s="71"/>
      <c r="E655" s="53" t="s">
        <v>6</v>
      </c>
      <c r="F655" s="19">
        <v>0</v>
      </c>
      <c r="G655" s="19">
        <v>0</v>
      </c>
      <c r="H655" s="18" t="s">
        <v>391</v>
      </c>
      <c r="I655" s="18" t="s">
        <v>5</v>
      </c>
      <c r="J655" s="18" t="s">
        <v>157</v>
      </c>
      <c r="K655" s="18">
        <v>0</v>
      </c>
      <c r="L655" s="18">
        <v>0</v>
      </c>
    </row>
    <row r="656" spans="1:12" s="2" customFormat="1" ht="33" customHeight="1">
      <c r="A656" s="54" t="s">
        <v>18</v>
      </c>
      <c r="B656" s="63" t="s">
        <v>392</v>
      </c>
      <c r="C656" s="67">
        <v>502</v>
      </c>
      <c r="D656" s="67" t="s">
        <v>508</v>
      </c>
      <c r="E656" s="53" t="s">
        <v>38</v>
      </c>
      <c r="F656" s="19">
        <f t="shared" ref="F656:G656" si="185">SUM(F657:F659)</f>
        <v>365952.51</v>
      </c>
      <c r="G656" s="19">
        <f t="shared" si="185"/>
        <v>365952.51</v>
      </c>
      <c r="H656" s="67" t="s">
        <v>393</v>
      </c>
      <c r="I656" s="67" t="s">
        <v>104</v>
      </c>
      <c r="J656" s="67" t="s">
        <v>157</v>
      </c>
      <c r="K656" s="67">
        <v>1</v>
      </c>
      <c r="L656" s="67">
        <v>1</v>
      </c>
    </row>
    <row r="657" spans="1:12" s="2" customFormat="1" ht="65.25" customHeight="1">
      <c r="A657" s="57"/>
      <c r="B657" s="64"/>
      <c r="C657" s="69"/>
      <c r="D657" s="69"/>
      <c r="E657" s="53" t="s">
        <v>39</v>
      </c>
      <c r="F657" s="19">
        <v>365952.51</v>
      </c>
      <c r="G657" s="19">
        <v>365952.51</v>
      </c>
      <c r="H657" s="69"/>
      <c r="I657" s="69"/>
      <c r="J657" s="69"/>
      <c r="K657" s="69"/>
      <c r="L657" s="69"/>
    </row>
    <row r="658" spans="1:12" s="2" customFormat="1" ht="51.75" customHeight="1">
      <c r="A658" s="57"/>
      <c r="B658" s="64"/>
      <c r="C658" s="69"/>
      <c r="D658" s="69"/>
      <c r="E658" s="53" t="s">
        <v>40</v>
      </c>
      <c r="F658" s="19">
        <v>0</v>
      </c>
      <c r="G658" s="19">
        <v>0</v>
      </c>
      <c r="H658" s="69"/>
      <c r="I658" s="69"/>
      <c r="J658" s="69"/>
      <c r="K658" s="69"/>
      <c r="L658" s="69"/>
    </row>
    <row r="659" spans="1:12" s="2" customFormat="1" ht="49.5" customHeight="1">
      <c r="A659" s="61"/>
      <c r="B659" s="65"/>
      <c r="C659" s="71"/>
      <c r="D659" s="71"/>
      <c r="E659" s="53" t="s">
        <v>6</v>
      </c>
      <c r="F659" s="19">
        <v>0</v>
      </c>
      <c r="G659" s="19">
        <v>0</v>
      </c>
      <c r="H659" s="71"/>
      <c r="I659" s="71"/>
      <c r="J659" s="71"/>
      <c r="K659" s="71"/>
      <c r="L659" s="71"/>
    </row>
    <row r="660" spans="1:12" s="2" customFormat="1" ht="33" customHeight="1">
      <c r="A660" s="151" t="s">
        <v>263</v>
      </c>
      <c r="B660" s="151"/>
      <c r="C660" s="123" t="s">
        <v>106</v>
      </c>
      <c r="D660" s="123" t="s">
        <v>106</v>
      </c>
      <c r="E660" s="93" t="s">
        <v>38</v>
      </c>
      <c r="F660" s="137">
        <f t="shared" ref="F660:G663" si="186">F608</f>
        <v>2514480.2699999996</v>
      </c>
      <c r="G660" s="137">
        <f t="shared" si="186"/>
        <v>2514480.2699999996</v>
      </c>
      <c r="H660" s="123" t="s">
        <v>36</v>
      </c>
      <c r="I660" s="123" t="s">
        <v>36</v>
      </c>
      <c r="J660" s="123" t="s">
        <v>106</v>
      </c>
      <c r="K660" s="123" t="s">
        <v>106</v>
      </c>
      <c r="L660" s="123" t="s">
        <v>106</v>
      </c>
    </row>
    <row r="661" spans="1:12" s="2" customFormat="1" ht="79.5" customHeight="1">
      <c r="A661" s="151"/>
      <c r="B661" s="151"/>
      <c r="C661" s="123"/>
      <c r="D661" s="123"/>
      <c r="E661" s="93" t="s">
        <v>39</v>
      </c>
      <c r="F661" s="137">
        <f t="shared" si="186"/>
        <v>2514480.2699999996</v>
      </c>
      <c r="G661" s="137">
        <f t="shared" si="186"/>
        <v>2514480.2699999996</v>
      </c>
      <c r="H661" s="123"/>
      <c r="I661" s="123"/>
      <c r="J661" s="123"/>
      <c r="K661" s="123"/>
      <c r="L661" s="123"/>
    </row>
    <row r="662" spans="1:12" s="2" customFormat="1" ht="51" customHeight="1">
      <c r="A662" s="151"/>
      <c r="B662" s="151"/>
      <c r="C662" s="123"/>
      <c r="D662" s="123"/>
      <c r="E662" s="93" t="s">
        <v>40</v>
      </c>
      <c r="F662" s="137">
        <f t="shared" si="186"/>
        <v>0</v>
      </c>
      <c r="G662" s="137">
        <f t="shared" si="186"/>
        <v>0</v>
      </c>
      <c r="H662" s="123"/>
      <c r="I662" s="123"/>
      <c r="J662" s="123"/>
      <c r="K662" s="123"/>
      <c r="L662" s="123"/>
    </row>
    <row r="663" spans="1:12" s="2" customFormat="1" ht="51" customHeight="1">
      <c r="A663" s="151"/>
      <c r="B663" s="151"/>
      <c r="C663" s="123"/>
      <c r="D663" s="123"/>
      <c r="E663" s="93" t="s">
        <v>6</v>
      </c>
      <c r="F663" s="137">
        <f t="shared" si="186"/>
        <v>0</v>
      </c>
      <c r="G663" s="137">
        <f t="shared" si="186"/>
        <v>0</v>
      </c>
      <c r="H663" s="123"/>
      <c r="I663" s="123"/>
      <c r="J663" s="123"/>
      <c r="K663" s="123"/>
      <c r="L663" s="123"/>
    </row>
    <row r="664" spans="1:12" s="11" customFormat="1" ht="36.75" customHeight="1">
      <c r="A664" s="152" t="s">
        <v>12</v>
      </c>
      <c r="B664" s="152"/>
      <c r="C664" s="153" t="s">
        <v>106</v>
      </c>
      <c r="D664" s="153" t="s">
        <v>106</v>
      </c>
      <c r="E664" s="154" t="s">
        <v>38</v>
      </c>
      <c r="F664" s="155">
        <f t="shared" ref="F664:G666" si="187">F98+F133+F199+F249+F281+F322+F396+F537+F602+F660</f>
        <v>171101030.22999999</v>
      </c>
      <c r="G664" s="155">
        <f t="shared" si="187"/>
        <v>168541851.94999999</v>
      </c>
      <c r="H664" s="156" t="s">
        <v>36</v>
      </c>
      <c r="I664" s="156" t="s">
        <v>36</v>
      </c>
      <c r="J664" s="156" t="s">
        <v>36</v>
      </c>
      <c r="K664" s="156" t="s">
        <v>36</v>
      </c>
      <c r="L664" s="156" t="s">
        <v>36</v>
      </c>
    </row>
    <row r="665" spans="1:12" s="11" customFormat="1" ht="86.25" customHeight="1">
      <c r="A665" s="152"/>
      <c r="B665" s="152"/>
      <c r="C665" s="153"/>
      <c r="D665" s="153"/>
      <c r="E665" s="154" t="s">
        <v>39</v>
      </c>
      <c r="F665" s="155">
        <f t="shared" si="187"/>
        <v>72753606.809999987</v>
      </c>
      <c r="G665" s="155">
        <f t="shared" si="187"/>
        <v>71361114.859999985</v>
      </c>
      <c r="H665" s="156"/>
      <c r="I665" s="156"/>
      <c r="J665" s="156"/>
      <c r="K665" s="156"/>
      <c r="L665" s="156"/>
    </row>
    <row r="666" spans="1:12" s="11" customFormat="1" ht="57.75" customHeight="1">
      <c r="A666" s="152"/>
      <c r="B666" s="152"/>
      <c r="C666" s="153"/>
      <c r="D666" s="153"/>
      <c r="E666" s="154" t="s">
        <v>40</v>
      </c>
      <c r="F666" s="155">
        <f t="shared" si="187"/>
        <v>97993671.780000001</v>
      </c>
      <c r="G666" s="155">
        <f t="shared" si="187"/>
        <v>96847809.029999986</v>
      </c>
      <c r="H666" s="156"/>
      <c r="I666" s="156"/>
      <c r="J666" s="156"/>
      <c r="K666" s="156"/>
      <c r="L666" s="156"/>
    </row>
    <row r="667" spans="1:12" s="11" customFormat="1" ht="57.75" customHeight="1">
      <c r="A667" s="152"/>
      <c r="B667" s="152"/>
      <c r="C667" s="153"/>
      <c r="D667" s="153"/>
      <c r="E667" s="154" t="s">
        <v>6</v>
      </c>
      <c r="F667" s="155">
        <f>F136+F202+F540+F605+F663</f>
        <v>353751.64</v>
      </c>
      <c r="G667" s="155">
        <f>G136+G202+G540+G605+G663</f>
        <v>332928.06</v>
      </c>
      <c r="H667" s="156"/>
      <c r="I667" s="156"/>
      <c r="J667" s="156"/>
      <c r="K667" s="156"/>
      <c r="L667" s="156"/>
    </row>
    <row r="668" spans="1:12" s="4" customFormat="1">
      <c r="A668" s="2"/>
      <c r="B668" s="2"/>
      <c r="C668" s="3"/>
      <c r="D668" s="3"/>
      <c r="E668" s="2"/>
      <c r="F668" s="15"/>
      <c r="G668" s="15"/>
      <c r="H668" s="2"/>
      <c r="I668" s="2"/>
      <c r="J668" s="2"/>
      <c r="K668" s="2"/>
      <c r="L668" s="2"/>
    </row>
    <row r="669" spans="1:12" s="4" customFormat="1">
      <c r="A669" s="2"/>
      <c r="B669" s="2"/>
      <c r="C669" s="3"/>
      <c r="D669" s="3"/>
      <c r="E669" s="2"/>
      <c r="F669" s="15"/>
      <c r="G669" s="15"/>
      <c r="H669" s="2"/>
      <c r="I669" s="2"/>
      <c r="J669" s="2"/>
      <c r="K669" s="2"/>
      <c r="L669" s="2"/>
    </row>
    <row r="670" spans="1:12" s="4" customFormat="1">
      <c r="A670" s="2"/>
      <c r="B670" s="2"/>
      <c r="C670" s="3"/>
      <c r="D670" s="3"/>
      <c r="E670" s="2"/>
      <c r="F670" s="15"/>
      <c r="G670" s="15"/>
      <c r="H670" s="2"/>
      <c r="I670" s="2"/>
      <c r="J670" s="2"/>
      <c r="K670" s="2"/>
      <c r="L670" s="2"/>
    </row>
    <row r="671" spans="1:12" s="4" customFormat="1" ht="18.75">
      <c r="A671" s="2"/>
      <c r="B671" s="38" t="s">
        <v>433</v>
      </c>
      <c r="C671" s="38"/>
      <c r="D671" s="38"/>
      <c r="E671" s="38"/>
      <c r="F671" s="157"/>
      <c r="G671" s="157"/>
      <c r="H671" s="158" t="s">
        <v>434</v>
      </c>
      <c r="I671" s="2"/>
      <c r="J671" s="2"/>
      <c r="K671" s="2"/>
      <c r="L671" s="2"/>
    </row>
    <row r="672" spans="1:12" s="4" customFormat="1">
      <c r="A672" s="2"/>
      <c r="B672" s="2"/>
      <c r="C672" s="3"/>
      <c r="D672" s="3"/>
      <c r="E672" s="2"/>
      <c r="F672" s="15"/>
      <c r="G672" s="15"/>
      <c r="H672" s="2"/>
      <c r="I672" s="2"/>
      <c r="J672" s="2"/>
      <c r="K672" s="2"/>
      <c r="L672" s="2"/>
    </row>
    <row r="673" spans="1:12" s="4" customFormat="1">
      <c r="A673" s="2"/>
      <c r="B673" s="2"/>
      <c r="C673" s="3"/>
      <c r="D673" s="3"/>
      <c r="E673" s="2"/>
      <c r="F673" s="15"/>
      <c r="G673" s="15"/>
      <c r="H673" s="2"/>
      <c r="I673" s="2"/>
      <c r="J673" s="2"/>
      <c r="K673" s="2"/>
      <c r="L673" s="2"/>
    </row>
    <row r="674" spans="1:12" s="4" customFormat="1">
      <c r="A674" s="2"/>
      <c r="B674" s="2"/>
      <c r="C674" s="3"/>
      <c r="D674" s="3"/>
      <c r="E674" s="2"/>
      <c r="F674" s="15"/>
      <c r="G674" s="15"/>
      <c r="H674" s="2"/>
      <c r="I674" s="2"/>
      <c r="J674" s="2"/>
      <c r="K674" s="2"/>
      <c r="L674" s="2"/>
    </row>
    <row r="675" spans="1:12" s="4" customFormat="1" ht="18.75">
      <c r="A675" s="2"/>
      <c r="B675" s="38" t="s">
        <v>435</v>
      </c>
      <c r="C675" s="38"/>
      <c r="D675" s="38"/>
      <c r="E675" s="38"/>
      <c r="F675" s="157"/>
      <c r="G675" s="157"/>
      <c r="H675" s="159" t="s">
        <v>436</v>
      </c>
      <c r="I675" s="2"/>
      <c r="J675" s="2"/>
      <c r="K675" s="2"/>
      <c r="L675" s="2"/>
    </row>
    <row r="676" spans="1:12" s="4" customFormat="1">
      <c r="A676" s="2"/>
      <c r="B676" s="2"/>
      <c r="C676" s="3"/>
      <c r="D676" s="3"/>
      <c r="E676" s="2"/>
      <c r="F676" s="15"/>
      <c r="G676" s="15"/>
      <c r="H676" s="2"/>
      <c r="I676" s="2"/>
      <c r="J676" s="2"/>
      <c r="K676" s="2"/>
      <c r="L676" s="2"/>
    </row>
    <row r="677" spans="1:12" s="4" customFormat="1">
      <c r="A677" s="2"/>
      <c r="B677" s="2"/>
      <c r="C677" s="3"/>
      <c r="D677" s="3"/>
      <c r="E677" s="2"/>
      <c r="F677" s="15"/>
      <c r="G677" s="15"/>
      <c r="H677" s="2"/>
      <c r="I677" s="2"/>
      <c r="J677" s="2"/>
      <c r="K677" s="2"/>
      <c r="L677" s="2"/>
    </row>
    <row r="678" spans="1:12" s="4" customFormat="1">
      <c r="A678" s="2"/>
      <c r="B678" s="2"/>
      <c r="C678" s="3"/>
      <c r="D678" s="3"/>
      <c r="E678" s="2"/>
      <c r="F678" s="15"/>
      <c r="G678" s="15"/>
      <c r="H678" s="2"/>
      <c r="I678" s="2"/>
      <c r="J678" s="2"/>
      <c r="K678" s="2"/>
      <c r="L678" s="2"/>
    </row>
    <row r="679" spans="1:12" s="4" customFormat="1">
      <c r="A679" s="2"/>
      <c r="B679" s="2"/>
      <c r="C679" s="3"/>
      <c r="D679" s="3"/>
      <c r="E679" s="2"/>
      <c r="F679" s="15"/>
      <c r="G679" s="15"/>
      <c r="H679" s="2"/>
      <c r="I679" s="2"/>
      <c r="J679" s="2"/>
      <c r="K679" s="2"/>
      <c r="L679" s="2"/>
    </row>
    <row r="680" spans="1:12" s="4" customFormat="1">
      <c r="A680" s="2"/>
      <c r="B680" s="2"/>
      <c r="C680" s="3"/>
      <c r="D680" s="3"/>
      <c r="E680" s="2"/>
      <c r="F680" s="15"/>
      <c r="G680" s="15"/>
      <c r="H680" s="2"/>
      <c r="I680" s="2"/>
      <c r="J680" s="2"/>
      <c r="K680" s="2"/>
      <c r="L680" s="2"/>
    </row>
    <row r="681" spans="1:12" s="4" customFormat="1">
      <c r="A681" s="2"/>
      <c r="B681" s="2"/>
      <c r="C681" s="3"/>
      <c r="D681" s="3"/>
      <c r="E681" s="2"/>
      <c r="F681" s="15"/>
      <c r="G681" s="15"/>
      <c r="H681" s="2"/>
      <c r="I681" s="2"/>
      <c r="J681" s="2"/>
      <c r="K681" s="2"/>
      <c r="L681" s="2"/>
    </row>
    <row r="682" spans="1:12" s="4" customFormat="1">
      <c r="A682" s="2"/>
      <c r="B682" s="2"/>
      <c r="C682" s="3"/>
      <c r="D682" s="3"/>
      <c r="E682" s="2"/>
      <c r="F682" s="15"/>
      <c r="G682" s="15"/>
      <c r="H682" s="2"/>
      <c r="I682" s="2"/>
      <c r="J682" s="2"/>
      <c r="K682" s="2"/>
      <c r="L682" s="2"/>
    </row>
    <row r="683" spans="1:12" s="4" customFormat="1">
      <c r="A683" s="2"/>
      <c r="B683" s="2"/>
      <c r="C683" s="3"/>
      <c r="D683" s="3"/>
      <c r="E683" s="2"/>
      <c r="F683" s="15"/>
      <c r="G683" s="15"/>
      <c r="H683" s="2"/>
      <c r="I683" s="2"/>
      <c r="J683" s="2"/>
      <c r="K683" s="2"/>
      <c r="L683" s="2"/>
    </row>
    <row r="684" spans="1:12" s="4" customFormat="1">
      <c r="A684" s="2"/>
      <c r="B684" s="2"/>
      <c r="C684" s="3"/>
      <c r="D684" s="3"/>
      <c r="E684" s="2"/>
      <c r="F684" s="15"/>
      <c r="G684" s="15"/>
      <c r="H684" s="2"/>
      <c r="I684" s="2"/>
      <c r="J684" s="2"/>
      <c r="K684" s="2"/>
      <c r="L684" s="2"/>
    </row>
    <row r="685" spans="1:12" s="4" customFormat="1">
      <c r="A685" s="2"/>
      <c r="B685" s="2"/>
      <c r="C685" s="3"/>
      <c r="D685" s="3"/>
      <c r="E685" s="2"/>
      <c r="F685" s="15"/>
      <c r="G685" s="15"/>
      <c r="H685" s="2"/>
      <c r="I685" s="2"/>
      <c r="J685" s="2"/>
      <c r="K685" s="2"/>
      <c r="L685" s="2"/>
    </row>
    <row r="686" spans="1:12" s="4" customFormat="1">
      <c r="A686" s="2"/>
      <c r="B686" s="2"/>
      <c r="C686" s="3"/>
      <c r="D686" s="3"/>
      <c r="E686" s="2"/>
      <c r="F686" s="15"/>
      <c r="G686" s="15"/>
      <c r="H686" s="2"/>
      <c r="I686" s="2"/>
      <c r="J686" s="2"/>
      <c r="K686" s="2"/>
      <c r="L686" s="2"/>
    </row>
    <row r="687" spans="1:12" s="4" customFormat="1">
      <c r="A687" s="2"/>
      <c r="B687" s="2"/>
      <c r="C687" s="3"/>
      <c r="D687" s="3"/>
      <c r="E687" s="2"/>
      <c r="F687" s="15"/>
      <c r="G687" s="15"/>
      <c r="H687" s="2"/>
      <c r="I687" s="2"/>
      <c r="J687" s="2"/>
      <c r="K687" s="2"/>
      <c r="L687" s="2"/>
    </row>
    <row r="688" spans="1:12" s="4" customFormat="1">
      <c r="A688" s="2"/>
      <c r="B688" s="2"/>
      <c r="C688" s="3"/>
      <c r="D688" s="3"/>
      <c r="E688" s="2"/>
      <c r="F688" s="15"/>
      <c r="G688" s="15"/>
      <c r="H688" s="2"/>
      <c r="I688" s="2"/>
      <c r="J688" s="2"/>
      <c r="K688" s="2"/>
      <c r="L688" s="2"/>
    </row>
    <row r="689" spans="1:12" s="4" customFormat="1">
      <c r="A689" s="2"/>
      <c r="B689" s="2"/>
      <c r="C689" s="3"/>
      <c r="D689" s="3"/>
      <c r="E689" s="2"/>
      <c r="F689" s="15"/>
      <c r="G689" s="15"/>
      <c r="H689" s="2"/>
      <c r="I689" s="2"/>
      <c r="J689" s="2"/>
      <c r="K689" s="2"/>
      <c r="L689" s="2"/>
    </row>
    <row r="690" spans="1:12" s="4" customFormat="1">
      <c r="A690" s="2"/>
      <c r="B690" s="2"/>
      <c r="C690" s="3"/>
      <c r="D690" s="3"/>
      <c r="E690" s="2"/>
      <c r="F690" s="15"/>
      <c r="G690" s="15"/>
      <c r="H690" s="2"/>
      <c r="I690" s="2"/>
      <c r="J690" s="2"/>
      <c r="K690" s="2"/>
      <c r="L690" s="2"/>
    </row>
    <row r="691" spans="1:12" s="4" customFormat="1">
      <c r="A691" s="2"/>
      <c r="B691" s="2"/>
      <c r="C691" s="3"/>
      <c r="D691" s="3"/>
      <c r="E691" s="2"/>
      <c r="F691" s="15"/>
      <c r="G691" s="15"/>
      <c r="H691" s="2"/>
      <c r="I691" s="2"/>
      <c r="J691" s="2"/>
      <c r="K691" s="2"/>
      <c r="L691" s="2"/>
    </row>
    <row r="692" spans="1:12" s="4" customFormat="1">
      <c r="A692" s="2"/>
      <c r="B692" s="2"/>
      <c r="C692" s="3"/>
      <c r="D692" s="3"/>
      <c r="E692" s="2"/>
      <c r="F692" s="15"/>
      <c r="G692" s="15"/>
      <c r="H692" s="2"/>
      <c r="I692" s="2"/>
      <c r="J692" s="2"/>
      <c r="K692" s="2"/>
      <c r="L692" s="2"/>
    </row>
    <row r="693" spans="1:12" s="4" customFormat="1">
      <c r="A693" s="2"/>
      <c r="B693" s="2"/>
      <c r="C693" s="3"/>
      <c r="D693" s="3"/>
      <c r="E693" s="2"/>
      <c r="F693" s="15"/>
      <c r="G693" s="15"/>
      <c r="H693" s="2"/>
      <c r="I693" s="2"/>
      <c r="J693" s="2"/>
      <c r="K693" s="2"/>
      <c r="L693" s="2"/>
    </row>
    <row r="694" spans="1:12" s="4" customFormat="1">
      <c r="A694" s="2"/>
      <c r="B694" s="2"/>
      <c r="C694" s="3"/>
      <c r="D694" s="3"/>
      <c r="E694" s="2"/>
      <c r="F694" s="15"/>
      <c r="G694" s="15"/>
      <c r="H694" s="2"/>
      <c r="I694" s="2"/>
      <c r="J694" s="2"/>
      <c r="K694" s="2"/>
      <c r="L694" s="2"/>
    </row>
    <row r="695" spans="1:12" s="4" customFormat="1">
      <c r="A695" s="2"/>
      <c r="B695" s="2"/>
      <c r="C695" s="3"/>
      <c r="D695" s="3"/>
      <c r="E695" s="2"/>
      <c r="F695" s="15"/>
      <c r="G695" s="15"/>
      <c r="H695" s="2"/>
      <c r="I695" s="2"/>
      <c r="J695" s="2"/>
      <c r="K695" s="2"/>
      <c r="L695" s="2"/>
    </row>
    <row r="696" spans="1:12" s="4" customFormat="1">
      <c r="A696" s="2"/>
      <c r="B696" s="2"/>
      <c r="C696" s="3"/>
      <c r="D696" s="3"/>
      <c r="E696" s="2"/>
      <c r="F696" s="15"/>
      <c r="G696" s="15"/>
      <c r="H696" s="2"/>
      <c r="I696" s="2"/>
      <c r="J696" s="2"/>
      <c r="K696" s="2"/>
      <c r="L696" s="2"/>
    </row>
    <row r="697" spans="1:12" s="4" customFormat="1">
      <c r="A697" s="2"/>
      <c r="B697" s="2"/>
      <c r="C697" s="3"/>
      <c r="D697" s="3"/>
      <c r="E697" s="2"/>
      <c r="F697" s="15"/>
      <c r="G697" s="15"/>
      <c r="H697" s="2"/>
      <c r="I697" s="2"/>
      <c r="J697" s="2"/>
      <c r="K697" s="2"/>
      <c r="L697" s="2"/>
    </row>
    <row r="698" spans="1:12" s="4" customFormat="1">
      <c r="A698" s="2"/>
      <c r="B698" s="2"/>
      <c r="C698" s="3"/>
      <c r="D698" s="3"/>
      <c r="E698" s="2"/>
      <c r="F698" s="15"/>
      <c r="G698" s="15"/>
      <c r="H698" s="2"/>
      <c r="I698" s="2"/>
      <c r="J698" s="2"/>
      <c r="K698" s="2"/>
      <c r="L698" s="2"/>
    </row>
    <row r="699" spans="1:12" s="4" customFormat="1">
      <c r="A699" s="2"/>
      <c r="B699" s="2"/>
      <c r="C699" s="3"/>
      <c r="D699" s="3"/>
      <c r="E699" s="2"/>
      <c r="F699" s="15"/>
      <c r="G699" s="15"/>
      <c r="H699" s="2"/>
      <c r="I699" s="2"/>
      <c r="J699" s="2"/>
      <c r="K699" s="2"/>
      <c r="L699" s="2"/>
    </row>
    <row r="700" spans="1:12" s="4" customFormat="1">
      <c r="A700" s="2"/>
      <c r="B700" s="2"/>
      <c r="C700" s="3"/>
      <c r="D700" s="3"/>
      <c r="E700" s="2"/>
      <c r="F700" s="15"/>
      <c r="G700" s="15"/>
      <c r="H700" s="2"/>
      <c r="I700" s="2"/>
      <c r="J700" s="2"/>
      <c r="K700" s="2"/>
      <c r="L700" s="2"/>
    </row>
    <row r="701" spans="1:12" s="4" customFormat="1">
      <c r="A701" s="2"/>
      <c r="B701" s="2"/>
      <c r="C701" s="3"/>
      <c r="D701" s="3"/>
      <c r="E701" s="2"/>
      <c r="F701" s="15"/>
      <c r="G701" s="15"/>
      <c r="H701" s="2"/>
      <c r="I701" s="2"/>
      <c r="J701" s="2"/>
      <c r="K701" s="2"/>
      <c r="L701" s="2"/>
    </row>
    <row r="702" spans="1:12" s="4" customFormat="1">
      <c r="A702" s="2"/>
      <c r="B702" s="2"/>
      <c r="C702" s="3"/>
      <c r="D702" s="3"/>
      <c r="E702" s="2"/>
      <c r="F702" s="15"/>
      <c r="G702" s="15"/>
      <c r="H702" s="2"/>
      <c r="I702" s="2"/>
      <c r="J702" s="2"/>
      <c r="K702" s="2"/>
      <c r="L702" s="2"/>
    </row>
    <row r="703" spans="1:12" s="4" customFormat="1">
      <c r="A703" s="2"/>
      <c r="B703" s="2"/>
      <c r="C703" s="3"/>
      <c r="D703" s="3"/>
      <c r="E703" s="2"/>
      <c r="F703" s="15"/>
      <c r="G703" s="15"/>
      <c r="H703" s="2"/>
      <c r="I703" s="2"/>
      <c r="J703" s="2"/>
      <c r="K703" s="2"/>
      <c r="L703" s="2"/>
    </row>
    <row r="704" spans="1:12" s="4" customFormat="1">
      <c r="A704" s="2"/>
      <c r="B704" s="2"/>
      <c r="C704" s="3"/>
      <c r="D704" s="3"/>
      <c r="E704" s="2"/>
      <c r="F704" s="15"/>
      <c r="G704" s="15"/>
      <c r="H704" s="2"/>
      <c r="I704" s="2"/>
      <c r="J704" s="2"/>
      <c r="K704" s="2"/>
      <c r="L704" s="2"/>
    </row>
    <row r="705" spans="1:12" s="4" customFormat="1">
      <c r="A705" s="2"/>
      <c r="B705" s="2"/>
      <c r="C705" s="3"/>
      <c r="D705" s="3"/>
      <c r="E705" s="2"/>
      <c r="F705" s="15"/>
      <c r="G705" s="15"/>
      <c r="H705" s="2"/>
      <c r="I705" s="2"/>
      <c r="J705" s="2"/>
      <c r="K705" s="2"/>
      <c r="L705" s="2"/>
    </row>
    <row r="706" spans="1:12" s="4" customFormat="1">
      <c r="A706" s="2"/>
      <c r="B706" s="2"/>
      <c r="C706" s="3"/>
      <c r="D706" s="3"/>
      <c r="E706" s="2"/>
      <c r="F706" s="15"/>
      <c r="G706" s="15"/>
      <c r="H706" s="2"/>
      <c r="I706" s="2"/>
      <c r="J706" s="2"/>
      <c r="K706" s="2"/>
      <c r="L706" s="2"/>
    </row>
    <row r="707" spans="1:12" s="4" customFormat="1">
      <c r="A707" s="2"/>
      <c r="B707" s="2"/>
      <c r="C707" s="3"/>
      <c r="D707" s="3"/>
      <c r="E707" s="2"/>
      <c r="F707" s="15"/>
      <c r="G707" s="15"/>
      <c r="H707" s="2"/>
      <c r="I707" s="2"/>
      <c r="J707" s="2"/>
      <c r="K707" s="2"/>
      <c r="L707" s="2"/>
    </row>
    <row r="708" spans="1:12" s="4" customFormat="1">
      <c r="A708" s="2"/>
      <c r="B708" s="2"/>
      <c r="C708" s="3"/>
      <c r="D708" s="3"/>
      <c r="E708" s="2"/>
      <c r="F708" s="15"/>
      <c r="G708" s="15"/>
      <c r="H708" s="2"/>
      <c r="I708" s="2"/>
      <c r="J708" s="2"/>
      <c r="K708" s="2"/>
      <c r="L708" s="2"/>
    </row>
    <row r="709" spans="1:12" s="4" customFormat="1">
      <c r="A709" s="2"/>
      <c r="B709" s="2"/>
      <c r="C709" s="3"/>
      <c r="D709" s="3"/>
      <c r="E709" s="2"/>
      <c r="F709" s="15"/>
      <c r="G709" s="15"/>
      <c r="H709" s="2"/>
      <c r="I709" s="2"/>
      <c r="J709" s="2"/>
      <c r="K709" s="2"/>
      <c r="L709" s="2"/>
    </row>
    <row r="710" spans="1:12" s="4" customFormat="1">
      <c r="A710" s="2"/>
      <c r="B710" s="2"/>
      <c r="C710" s="3"/>
      <c r="D710" s="3"/>
      <c r="E710" s="2"/>
      <c r="F710" s="15"/>
      <c r="G710" s="15"/>
      <c r="H710" s="2"/>
      <c r="I710" s="2"/>
      <c r="J710" s="2"/>
      <c r="K710" s="2"/>
      <c r="L710" s="2"/>
    </row>
    <row r="711" spans="1:12" s="4" customFormat="1">
      <c r="A711" s="2"/>
      <c r="B711" s="2"/>
      <c r="C711" s="3"/>
      <c r="D711" s="3"/>
      <c r="E711" s="2"/>
      <c r="F711" s="15"/>
      <c r="G711" s="15"/>
      <c r="H711" s="2"/>
      <c r="I711" s="2"/>
      <c r="J711" s="2"/>
      <c r="K711" s="2"/>
      <c r="L711" s="2"/>
    </row>
    <row r="712" spans="1:12" s="4" customFormat="1">
      <c r="A712" s="2"/>
      <c r="B712" s="2"/>
      <c r="C712" s="3"/>
      <c r="D712" s="3"/>
      <c r="E712" s="2"/>
      <c r="F712" s="15"/>
      <c r="G712" s="15"/>
      <c r="H712" s="2"/>
      <c r="I712" s="2"/>
      <c r="J712" s="2"/>
      <c r="K712" s="2"/>
      <c r="L712" s="2"/>
    </row>
    <row r="713" spans="1:12" s="4" customFormat="1">
      <c r="A713" s="2"/>
      <c r="B713" s="2"/>
      <c r="C713" s="3"/>
      <c r="D713" s="3"/>
      <c r="E713" s="2"/>
      <c r="F713" s="15"/>
      <c r="G713" s="15"/>
      <c r="H713" s="2"/>
      <c r="I713" s="2"/>
      <c r="J713" s="2"/>
      <c r="K713" s="2"/>
      <c r="L713" s="2"/>
    </row>
    <row r="714" spans="1:12" s="4" customFormat="1">
      <c r="A714" s="2"/>
      <c r="B714" s="2"/>
      <c r="C714" s="3"/>
      <c r="D714" s="3"/>
      <c r="E714" s="2"/>
      <c r="F714" s="15"/>
      <c r="G714" s="15"/>
      <c r="H714" s="2"/>
      <c r="I714" s="2"/>
      <c r="J714" s="2"/>
      <c r="K714" s="2"/>
      <c r="L714" s="2"/>
    </row>
    <row r="715" spans="1:12" s="4" customFormat="1">
      <c r="A715" s="2"/>
      <c r="B715" s="2"/>
      <c r="C715" s="3"/>
      <c r="D715" s="3"/>
      <c r="E715" s="2"/>
      <c r="F715" s="15"/>
      <c r="G715" s="15"/>
      <c r="H715" s="2"/>
      <c r="I715" s="2"/>
      <c r="J715" s="2"/>
      <c r="K715" s="2"/>
      <c r="L715" s="2"/>
    </row>
    <row r="716" spans="1:12" s="4" customFormat="1">
      <c r="A716" s="2"/>
      <c r="B716" s="2"/>
      <c r="C716" s="3"/>
      <c r="D716" s="3"/>
      <c r="E716" s="2"/>
      <c r="F716" s="15"/>
      <c r="G716" s="15"/>
      <c r="H716" s="2"/>
      <c r="I716" s="2"/>
      <c r="J716" s="2"/>
      <c r="K716" s="2"/>
      <c r="L716" s="2"/>
    </row>
    <row r="717" spans="1:12" s="4" customFormat="1">
      <c r="A717" s="2"/>
      <c r="B717" s="2"/>
      <c r="C717" s="3"/>
      <c r="D717" s="3"/>
      <c r="E717" s="2"/>
      <c r="F717" s="15"/>
      <c r="G717" s="15"/>
      <c r="H717" s="2"/>
      <c r="I717" s="2"/>
      <c r="J717" s="2"/>
      <c r="K717" s="2"/>
      <c r="L717" s="2"/>
    </row>
    <row r="718" spans="1:12" s="4" customFormat="1">
      <c r="A718" s="2"/>
      <c r="B718" s="2"/>
      <c r="C718" s="3"/>
      <c r="D718" s="3"/>
      <c r="E718" s="2"/>
      <c r="F718" s="15"/>
      <c r="G718" s="15"/>
      <c r="H718" s="2"/>
      <c r="I718" s="2"/>
      <c r="J718" s="2"/>
      <c r="K718" s="2"/>
      <c r="L718" s="2"/>
    </row>
    <row r="719" spans="1:12" s="4" customFormat="1">
      <c r="A719" s="2"/>
      <c r="B719" s="2"/>
      <c r="C719" s="3"/>
      <c r="D719" s="3"/>
      <c r="E719" s="2"/>
      <c r="F719" s="15"/>
      <c r="G719" s="15"/>
      <c r="H719" s="2"/>
      <c r="I719" s="2"/>
      <c r="J719" s="2"/>
      <c r="K719" s="2"/>
      <c r="L719" s="2"/>
    </row>
    <row r="720" spans="1:12" s="4" customFormat="1">
      <c r="A720" s="2"/>
      <c r="B720" s="2"/>
      <c r="C720" s="3"/>
      <c r="D720" s="3"/>
      <c r="E720" s="2"/>
      <c r="F720" s="15"/>
      <c r="G720" s="15"/>
      <c r="H720" s="2"/>
      <c r="I720" s="2"/>
      <c r="J720" s="2"/>
      <c r="K720" s="2"/>
      <c r="L720" s="2"/>
    </row>
    <row r="721" spans="1:12" s="4" customFormat="1">
      <c r="A721" s="2"/>
      <c r="B721" s="2"/>
      <c r="C721" s="3"/>
      <c r="D721" s="3"/>
      <c r="E721" s="2"/>
      <c r="F721" s="15"/>
      <c r="G721" s="15"/>
      <c r="H721" s="2"/>
      <c r="I721" s="2"/>
      <c r="J721" s="2"/>
      <c r="K721" s="2"/>
      <c r="L721" s="2"/>
    </row>
    <row r="722" spans="1:12" s="4" customFormat="1">
      <c r="A722" s="2"/>
      <c r="B722" s="2"/>
      <c r="C722" s="3"/>
      <c r="D722" s="3"/>
      <c r="E722" s="2"/>
      <c r="F722" s="15"/>
      <c r="G722" s="15"/>
      <c r="H722" s="2"/>
      <c r="I722" s="2"/>
      <c r="J722" s="2"/>
      <c r="K722" s="2"/>
      <c r="L722" s="2"/>
    </row>
    <row r="723" spans="1:12" s="4" customFormat="1">
      <c r="A723" s="2"/>
      <c r="B723" s="2"/>
      <c r="C723" s="3"/>
      <c r="D723" s="3"/>
      <c r="E723" s="2"/>
      <c r="F723" s="15"/>
      <c r="G723" s="15"/>
      <c r="H723" s="2"/>
      <c r="I723" s="2"/>
      <c r="J723" s="2"/>
      <c r="K723" s="2"/>
      <c r="L723" s="2"/>
    </row>
    <row r="724" spans="1:12" s="4" customFormat="1">
      <c r="A724" s="2"/>
      <c r="B724" s="2"/>
      <c r="C724" s="3"/>
      <c r="D724" s="3"/>
      <c r="E724" s="2"/>
      <c r="F724" s="15"/>
      <c r="G724" s="15"/>
      <c r="H724" s="2"/>
      <c r="I724" s="2"/>
      <c r="J724" s="2"/>
      <c r="K724" s="2"/>
      <c r="L724" s="2"/>
    </row>
    <row r="725" spans="1:12" s="4" customFormat="1">
      <c r="A725" s="2"/>
      <c r="B725" s="2"/>
      <c r="C725" s="3"/>
      <c r="D725" s="3"/>
      <c r="E725" s="2"/>
      <c r="F725" s="15"/>
      <c r="G725" s="15"/>
      <c r="H725" s="2"/>
      <c r="I725" s="2"/>
      <c r="J725" s="2"/>
      <c r="K725" s="2"/>
      <c r="L725" s="2"/>
    </row>
    <row r="726" spans="1:12" s="4" customFormat="1">
      <c r="A726" s="2"/>
      <c r="B726" s="2"/>
      <c r="C726" s="3"/>
      <c r="D726" s="3"/>
      <c r="E726" s="2"/>
      <c r="F726" s="15"/>
      <c r="G726" s="15"/>
      <c r="H726" s="2"/>
      <c r="I726" s="2"/>
      <c r="J726" s="2"/>
      <c r="K726" s="2"/>
      <c r="L726" s="2"/>
    </row>
    <row r="727" spans="1:12" s="4" customFormat="1">
      <c r="A727" s="2"/>
      <c r="B727" s="2"/>
      <c r="C727" s="3"/>
      <c r="D727" s="3"/>
      <c r="E727" s="2"/>
      <c r="F727" s="15"/>
      <c r="G727" s="15"/>
      <c r="H727" s="2"/>
      <c r="I727" s="2"/>
      <c r="J727" s="2"/>
      <c r="K727" s="2"/>
      <c r="L727" s="2"/>
    </row>
    <row r="728" spans="1:12" s="4" customFormat="1">
      <c r="A728" s="2"/>
      <c r="B728" s="2"/>
      <c r="C728" s="3"/>
      <c r="D728" s="3"/>
      <c r="E728" s="2"/>
      <c r="F728" s="15"/>
      <c r="G728" s="15"/>
      <c r="H728" s="2"/>
      <c r="I728" s="2"/>
      <c r="J728" s="2"/>
      <c r="K728" s="2"/>
      <c r="L728" s="2"/>
    </row>
    <row r="729" spans="1:12" s="4" customFormat="1">
      <c r="A729" s="2"/>
      <c r="B729" s="2"/>
      <c r="C729" s="3"/>
      <c r="D729" s="3"/>
      <c r="E729" s="2"/>
      <c r="F729" s="15"/>
      <c r="G729" s="15"/>
      <c r="H729" s="2"/>
      <c r="I729" s="2"/>
      <c r="J729" s="2"/>
      <c r="K729" s="2"/>
      <c r="L729" s="2"/>
    </row>
    <row r="730" spans="1:12" s="4" customFormat="1">
      <c r="A730" s="2"/>
      <c r="B730" s="2"/>
      <c r="C730" s="3"/>
      <c r="D730" s="3"/>
      <c r="E730" s="2"/>
      <c r="F730" s="15"/>
      <c r="G730" s="15"/>
      <c r="H730" s="2"/>
      <c r="I730" s="2"/>
      <c r="J730" s="2"/>
      <c r="K730" s="2"/>
      <c r="L730" s="2"/>
    </row>
    <row r="731" spans="1:12" s="4" customFormat="1">
      <c r="A731" s="2"/>
      <c r="B731" s="2"/>
      <c r="C731" s="3"/>
      <c r="D731" s="3"/>
      <c r="E731" s="2"/>
      <c r="F731" s="15"/>
      <c r="G731" s="15"/>
      <c r="H731" s="2"/>
      <c r="I731" s="2"/>
      <c r="J731" s="2"/>
      <c r="K731" s="2"/>
      <c r="L731" s="2"/>
    </row>
    <row r="732" spans="1:12" s="4" customFormat="1">
      <c r="A732" s="2"/>
      <c r="B732" s="2"/>
      <c r="C732" s="3"/>
      <c r="D732" s="3"/>
      <c r="E732" s="2"/>
      <c r="F732" s="15"/>
      <c r="G732" s="15"/>
      <c r="H732" s="2"/>
      <c r="I732" s="2"/>
      <c r="J732" s="2"/>
      <c r="K732" s="2"/>
      <c r="L732" s="2"/>
    </row>
    <row r="733" spans="1:12" s="4" customFormat="1">
      <c r="A733" s="2"/>
      <c r="B733" s="2"/>
      <c r="C733" s="3"/>
      <c r="D733" s="3"/>
      <c r="E733" s="2"/>
      <c r="F733" s="15"/>
      <c r="G733" s="15"/>
      <c r="H733" s="2"/>
      <c r="I733" s="2"/>
      <c r="J733" s="2"/>
      <c r="K733" s="2"/>
      <c r="L733" s="2"/>
    </row>
    <row r="734" spans="1:12" s="4" customFormat="1">
      <c r="A734" s="2"/>
      <c r="B734" s="2"/>
      <c r="C734" s="3"/>
      <c r="D734" s="3"/>
      <c r="E734" s="2"/>
      <c r="F734" s="15"/>
      <c r="G734" s="15"/>
      <c r="H734" s="2"/>
      <c r="I734" s="2"/>
      <c r="J734" s="2"/>
      <c r="K734" s="2"/>
      <c r="L734" s="2"/>
    </row>
    <row r="735" spans="1:12" s="4" customFormat="1">
      <c r="A735" s="2"/>
      <c r="B735" s="2"/>
      <c r="C735" s="3"/>
      <c r="D735" s="3"/>
      <c r="E735" s="2"/>
      <c r="F735" s="15"/>
      <c r="G735" s="15"/>
      <c r="H735" s="2"/>
      <c r="I735" s="2"/>
      <c r="J735" s="2"/>
      <c r="K735" s="2"/>
      <c r="L735" s="2"/>
    </row>
    <row r="736" spans="1:12" s="4" customFormat="1">
      <c r="A736" s="2"/>
      <c r="B736" s="2"/>
      <c r="C736" s="3"/>
      <c r="D736" s="3"/>
      <c r="E736" s="2"/>
      <c r="F736" s="15"/>
      <c r="G736" s="15"/>
      <c r="H736" s="2"/>
      <c r="I736" s="2"/>
      <c r="J736" s="2"/>
      <c r="K736" s="2"/>
      <c r="L736" s="2"/>
    </row>
    <row r="737" spans="1:12" s="4" customFormat="1">
      <c r="A737" s="2"/>
      <c r="B737" s="2"/>
      <c r="C737" s="3"/>
      <c r="D737" s="3"/>
      <c r="E737" s="2"/>
      <c r="F737" s="15"/>
      <c r="G737" s="15"/>
      <c r="H737" s="2"/>
      <c r="I737" s="2"/>
      <c r="J737" s="2"/>
      <c r="K737" s="2"/>
      <c r="L737" s="2"/>
    </row>
    <row r="738" spans="1:12" s="4" customFormat="1">
      <c r="A738" s="2"/>
      <c r="B738" s="2"/>
      <c r="C738" s="3"/>
      <c r="D738" s="3"/>
      <c r="E738" s="2"/>
      <c r="F738" s="15"/>
      <c r="G738" s="15"/>
      <c r="H738" s="2"/>
      <c r="I738" s="2"/>
      <c r="J738" s="2"/>
      <c r="K738" s="2"/>
      <c r="L738" s="2"/>
    </row>
    <row r="739" spans="1:12" s="4" customFormat="1">
      <c r="A739" s="2"/>
      <c r="B739" s="2"/>
      <c r="C739" s="3"/>
      <c r="D739" s="3"/>
      <c r="E739" s="2"/>
      <c r="F739" s="15"/>
      <c r="G739" s="15"/>
      <c r="H739" s="2"/>
      <c r="I739" s="2"/>
      <c r="J739" s="2"/>
      <c r="K739" s="2"/>
      <c r="L739" s="2"/>
    </row>
    <row r="740" spans="1:12" s="4" customFormat="1">
      <c r="A740" s="2"/>
      <c r="B740" s="2"/>
      <c r="C740" s="3"/>
      <c r="D740" s="3"/>
      <c r="E740" s="2"/>
      <c r="F740" s="15"/>
      <c r="G740" s="15"/>
      <c r="H740" s="2"/>
      <c r="I740" s="2"/>
      <c r="J740" s="2"/>
      <c r="K740" s="2"/>
      <c r="L740" s="2"/>
    </row>
    <row r="741" spans="1:12" s="4" customFormat="1">
      <c r="A741" s="2"/>
      <c r="B741" s="2"/>
      <c r="C741" s="3"/>
      <c r="D741" s="3"/>
      <c r="E741" s="2"/>
      <c r="F741" s="15"/>
      <c r="G741" s="15"/>
      <c r="H741" s="2"/>
      <c r="I741" s="2"/>
      <c r="J741" s="2"/>
      <c r="K741" s="2"/>
      <c r="L741" s="2"/>
    </row>
    <row r="742" spans="1:12" s="4" customFormat="1">
      <c r="A742" s="2"/>
      <c r="B742" s="2"/>
      <c r="C742" s="3"/>
      <c r="D742" s="3"/>
      <c r="E742" s="2"/>
      <c r="F742" s="15"/>
      <c r="G742" s="15"/>
      <c r="H742" s="2"/>
      <c r="I742" s="2"/>
      <c r="J742" s="2"/>
      <c r="K742" s="2"/>
      <c r="L742" s="2"/>
    </row>
    <row r="743" spans="1:12" s="4" customFormat="1">
      <c r="A743" s="2"/>
      <c r="B743" s="2"/>
      <c r="C743" s="3"/>
      <c r="D743" s="3"/>
      <c r="E743" s="2"/>
      <c r="F743" s="15"/>
      <c r="G743" s="15"/>
      <c r="H743" s="2"/>
      <c r="I743" s="2"/>
      <c r="J743" s="2"/>
      <c r="K743" s="2"/>
      <c r="L743" s="2"/>
    </row>
    <row r="744" spans="1:12" s="4" customFormat="1">
      <c r="A744" s="2"/>
      <c r="B744" s="2"/>
      <c r="C744" s="3"/>
      <c r="D744" s="3"/>
      <c r="E744" s="2"/>
      <c r="F744" s="15"/>
      <c r="G744" s="15"/>
      <c r="H744" s="2"/>
      <c r="I744" s="2"/>
      <c r="J744" s="2"/>
      <c r="K744" s="2"/>
      <c r="L744" s="2"/>
    </row>
    <row r="745" spans="1:12" s="4" customFormat="1">
      <c r="A745" s="2"/>
      <c r="B745" s="2"/>
      <c r="C745" s="3"/>
      <c r="D745" s="3"/>
      <c r="E745" s="2"/>
      <c r="F745" s="15"/>
      <c r="G745" s="15"/>
      <c r="H745" s="2"/>
      <c r="I745" s="2"/>
      <c r="J745" s="2"/>
      <c r="K745" s="2"/>
      <c r="L745" s="2"/>
    </row>
    <row r="746" spans="1:12" s="4" customFormat="1">
      <c r="A746" s="2"/>
      <c r="B746" s="2"/>
      <c r="C746" s="3"/>
      <c r="D746" s="3"/>
      <c r="E746" s="2"/>
      <c r="F746" s="15"/>
      <c r="G746" s="15"/>
      <c r="H746" s="2"/>
      <c r="I746" s="2"/>
      <c r="J746" s="2"/>
      <c r="K746" s="2"/>
      <c r="L746" s="2"/>
    </row>
    <row r="747" spans="1:12" s="4" customFormat="1">
      <c r="A747" s="2"/>
      <c r="B747" s="2"/>
      <c r="C747" s="3"/>
      <c r="D747" s="3"/>
      <c r="E747" s="2"/>
      <c r="F747" s="15"/>
      <c r="G747" s="15"/>
      <c r="H747" s="2"/>
      <c r="I747" s="2"/>
      <c r="J747" s="2"/>
      <c r="K747" s="2"/>
      <c r="L747" s="2"/>
    </row>
    <row r="748" spans="1:12" s="4" customFormat="1">
      <c r="A748" s="2"/>
      <c r="B748" s="2"/>
      <c r="C748" s="3"/>
      <c r="D748" s="3"/>
      <c r="E748" s="2"/>
      <c r="F748" s="15"/>
      <c r="G748" s="15"/>
      <c r="H748" s="2"/>
      <c r="I748" s="2"/>
      <c r="J748" s="2"/>
      <c r="K748" s="2"/>
      <c r="L748" s="2"/>
    </row>
    <row r="749" spans="1:12" s="4" customFormat="1">
      <c r="A749" s="2"/>
      <c r="B749" s="2"/>
      <c r="C749" s="3"/>
      <c r="D749" s="3"/>
      <c r="E749" s="2"/>
      <c r="F749" s="15"/>
      <c r="G749" s="15"/>
      <c r="H749" s="2"/>
      <c r="I749" s="2"/>
      <c r="J749" s="2"/>
      <c r="K749" s="2"/>
      <c r="L749" s="2"/>
    </row>
    <row r="750" spans="1:12" s="4" customFormat="1">
      <c r="A750" s="2"/>
      <c r="B750" s="2"/>
      <c r="C750" s="3"/>
      <c r="D750" s="3"/>
      <c r="E750" s="2"/>
      <c r="F750" s="15"/>
      <c r="G750" s="15"/>
      <c r="H750" s="2"/>
      <c r="I750" s="2"/>
      <c r="J750" s="2"/>
      <c r="K750" s="2"/>
      <c r="L750" s="2"/>
    </row>
    <row r="751" spans="1:12" s="4" customFormat="1">
      <c r="A751" s="2"/>
      <c r="B751" s="2"/>
      <c r="C751" s="3"/>
      <c r="D751" s="3"/>
      <c r="E751" s="2"/>
      <c r="F751" s="15"/>
      <c r="G751" s="15"/>
      <c r="H751" s="2"/>
      <c r="I751" s="2"/>
      <c r="J751" s="2"/>
      <c r="K751" s="2"/>
      <c r="L751" s="2"/>
    </row>
    <row r="752" spans="1:12" s="4" customFormat="1">
      <c r="A752" s="2"/>
      <c r="B752" s="2"/>
      <c r="C752" s="3"/>
      <c r="D752" s="3"/>
      <c r="E752" s="2"/>
      <c r="F752" s="15"/>
      <c r="G752" s="15"/>
      <c r="H752" s="2"/>
      <c r="I752" s="2"/>
      <c r="J752" s="2"/>
      <c r="K752" s="2"/>
      <c r="L752" s="2"/>
    </row>
    <row r="753" spans="1:12" s="4" customFormat="1">
      <c r="A753" s="2"/>
      <c r="B753" s="2"/>
      <c r="C753" s="3"/>
      <c r="D753" s="3"/>
      <c r="E753" s="2"/>
      <c r="F753" s="15"/>
      <c r="G753" s="15"/>
      <c r="H753" s="2"/>
      <c r="I753" s="2"/>
      <c r="J753" s="2"/>
      <c r="K753" s="2"/>
      <c r="L753" s="2"/>
    </row>
    <row r="754" spans="1:12" s="4" customFormat="1">
      <c r="A754" s="2"/>
      <c r="B754" s="2"/>
      <c r="C754" s="3"/>
      <c r="D754" s="3"/>
      <c r="E754" s="2"/>
      <c r="F754" s="15"/>
      <c r="G754" s="15"/>
      <c r="H754" s="2"/>
      <c r="I754" s="2"/>
      <c r="J754" s="2"/>
      <c r="K754" s="2"/>
      <c r="L754" s="2"/>
    </row>
    <row r="755" spans="1:12" s="4" customFormat="1">
      <c r="A755" s="2"/>
      <c r="B755" s="2"/>
      <c r="C755" s="3"/>
      <c r="D755" s="3"/>
      <c r="E755" s="2"/>
      <c r="F755" s="15"/>
      <c r="G755" s="15"/>
      <c r="H755" s="2"/>
      <c r="I755" s="2"/>
      <c r="J755" s="2"/>
      <c r="K755" s="2"/>
      <c r="L755" s="2"/>
    </row>
    <row r="756" spans="1:12" s="4" customFormat="1">
      <c r="A756" s="2"/>
      <c r="B756" s="2"/>
      <c r="C756" s="3"/>
      <c r="D756" s="3"/>
      <c r="E756" s="2"/>
      <c r="F756" s="15"/>
      <c r="G756" s="15"/>
      <c r="H756" s="2"/>
      <c r="I756" s="2"/>
      <c r="J756" s="2"/>
      <c r="K756" s="2"/>
      <c r="L756" s="2"/>
    </row>
    <row r="757" spans="1:12" s="4" customFormat="1">
      <c r="A757" s="2"/>
      <c r="B757" s="2"/>
      <c r="C757" s="3"/>
      <c r="D757" s="3"/>
      <c r="E757" s="2"/>
      <c r="F757" s="15"/>
      <c r="G757" s="15"/>
      <c r="H757" s="2"/>
      <c r="I757" s="2"/>
      <c r="J757" s="2"/>
      <c r="K757" s="2"/>
      <c r="L757" s="2"/>
    </row>
    <row r="758" spans="1:12" s="4" customFormat="1">
      <c r="A758" s="2"/>
      <c r="B758" s="2"/>
      <c r="C758" s="3"/>
      <c r="D758" s="3"/>
      <c r="E758" s="2"/>
      <c r="F758" s="15"/>
      <c r="G758" s="15"/>
      <c r="H758" s="2"/>
      <c r="I758" s="2"/>
      <c r="J758" s="2"/>
      <c r="K758" s="2"/>
      <c r="L758" s="2"/>
    </row>
    <row r="759" spans="1:12" s="4" customFormat="1">
      <c r="A759" s="2"/>
      <c r="B759" s="2"/>
      <c r="C759" s="3"/>
      <c r="D759" s="3"/>
      <c r="E759" s="2"/>
      <c r="F759" s="15"/>
      <c r="G759" s="15"/>
      <c r="H759" s="2"/>
      <c r="I759" s="2"/>
      <c r="J759" s="2"/>
      <c r="K759" s="2"/>
      <c r="L759" s="2"/>
    </row>
    <row r="760" spans="1:12" s="4" customFormat="1">
      <c r="A760" s="2"/>
      <c r="B760" s="2"/>
      <c r="C760" s="3"/>
      <c r="D760" s="3"/>
      <c r="E760" s="2"/>
      <c r="F760" s="15"/>
      <c r="G760" s="15"/>
      <c r="H760" s="2"/>
      <c r="I760" s="2"/>
      <c r="J760" s="2"/>
      <c r="K760" s="2"/>
      <c r="L760" s="2"/>
    </row>
    <row r="761" spans="1:12" s="4" customFormat="1">
      <c r="A761" s="2"/>
      <c r="B761" s="2"/>
      <c r="C761" s="3"/>
      <c r="D761" s="3"/>
      <c r="E761" s="2"/>
      <c r="F761" s="15"/>
      <c r="G761" s="15"/>
      <c r="H761" s="2"/>
      <c r="I761" s="2"/>
      <c r="J761" s="2"/>
      <c r="K761" s="2"/>
      <c r="L761" s="2"/>
    </row>
    <row r="762" spans="1:12" s="4" customFormat="1">
      <c r="A762" s="2"/>
      <c r="B762" s="2"/>
      <c r="C762" s="3"/>
      <c r="D762" s="3"/>
      <c r="E762" s="2"/>
      <c r="F762" s="15"/>
      <c r="G762" s="15"/>
      <c r="H762" s="2"/>
      <c r="I762" s="2"/>
      <c r="J762" s="2"/>
      <c r="K762" s="2"/>
      <c r="L762" s="2"/>
    </row>
    <row r="763" spans="1:12" s="4" customFormat="1">
      <c r="A763" s="2"/>
      <c r="B763" s="2"/>
      <c r="C763" s="3"/>
      <c r="D763" s="3"/>
      <c r="E763" s="2"/>
      <c r="F763" s="15"/>
      <c r="G763" s="15"/>
      <c r="H763" s="2"/>
      <c r="I763" s="2"/>
      <c r="J763" s="2"/>
      <c r="K763" s="2"/>
      <c r="L763" s="2"/>
    </row>
    <row r="764" spans="1:12" s="4" customFormat="1">
      <c r="A764" s="2"/>
      <c r="B764" s="2"/>
      <c r="C764" s="3"/>
      <c r="D764" s="3"/>
      <c r="E764" s="2"/>
      <c r="F764" s="15"/>
      <c r="G764" s="15"/>
      <c r="H764" s="2"/>
      <c r="I764" s="2"/>
      <c r="J764" s="2"/>
      <c r="K764" s="2"/>
      <c r="L764" s="2"/>
    </row>
    <row r="765" spans="1:12" s="4" customFormat="1">
      <c r="A765" s="2"/>
      <c r="B765" s="2"/>
      <c r="C765" s="3"/>
      <c r="D765" s="3"/>
      <c r="E765" s="2"/>
      <c r="F765" s="15"/>
      <c r="G765" s="15"/>
      <c r="H765" s="2"/>
      <c r="I765" s="2"/>
      <c r="J765" s="2"/>
      <c r="K765" s="2"/>
      <c r="L765" s="2"/>
    </row>
    <row r="766" spans="1:12" s="4" customFormat="1">
      <c r="A766" s="2"/>
      <c r="B766" s="2"/>
      <c r="C766" s="3"/>
      <c r="D766" s="3"/>
      <c r="E766" s="2"/>
      <c r="F766" s="15"/>
      <c r="G766" s="15"/>
      <c r="H766" s="2"/>
      <c r="I766" s="2"/>
      <c r="J766" s="2"/>
      <c r="K766" s="2"/>
      <c r="L766" s="2"/>
    </row>
    <row r="767" spans="1:12" s="4" customFormat="1">
      <c r="A767" s="2"/>
      <c r="B767" s="2"/>
      <c r="C767" s="3"/>
      <c r="D767" s="3"/>
      <c r="E767" s="2"/>
      <c r="F767" s="15"/>
      <c r="G767" s="15"/>
      <c r="H767" s="2"/>
      <c r="I767" s="2"/>
      <c r="J767" s="2"/>
      <c r="K767" s="2"/>
      <c r="L767" s="2"/>
    </row>
    <row r="768" spans="1:12" s="4" customFormat="1">
      <c r="A768" s="2"/>
      <c r="B768" s="2"/>
      <c r="C768" s="3"/>
      <c r="D768" s="3"/>
      <c r="E768" s="2"/>
      <c r="F768" s="15"/>
      <c r="G768" s="15"/>
      <c r="H768" s="2"/>
      <c r="I768" s="2"/>
      <c r="J768" s="2"/>
      <c r="K768" s="2"/>
      <c r="L768" s="2"/>
    </row>
    <row r="769" spans="1:12" s="4" customFormat="1">
      <c r="A769" s="2"/>
      <c r="B769" s="2"/>
      <c r="C769" s="3"/>
      <c r="D769" s="3"/>
      <c r="E769" s="2"/>
      <c r="F769" s="15"/>
      <c r="G769" s="15"/>
      <c r="H769" s="2"/>
      <c r="I769" s="2"/>
      <c r="J769" s="2"/>
      <c r="K769" s="2"/>
      <c r="L769" s="2"/>
    </row>
    <row r="770" spans="1:12" s="4" customFormat="1">
      <c r="A770" s="2"/>
      <c r="B770" s="2"/>
      <c r="C770" s="3"/>
      <c r="D770" s="3"/>
      <c r="E770" s="2"/>
      <c r="F770" s="15"/>
      <c r="G770" s="15"/>
      <c r="H770" s="2"/>
      <c r="I770" s="2"/>
      <c r="J770" s="2"/>
      <c r="K770" s="2"/>
      <c r="L770" s="2"/>
    </row>
    <row r="771" spans="1:12" s="4" customFormat="1">
      <c r="A771" s="2"/>
      <c r="B771" s="2"/>
      <c r="C771" s="3"/>
      <c r="D771" s="3"/>
      <c r="E771" s="2"/>
      <c r="F771" s="15"/>
      <c r="G771" s="15"/>
      <c r="H771" s="2"/>
      <c r="I771" s="2"/>
      <c r="J771" s="2"/>
      <c r="K771" s="2"/>
      <c r="L771" s="2"/>
    </row>
    <row r="772" spans="1:12" s="4" customFormat="1">
      <c r="A772" s="2"/>
      <c r="B772" s="2"/>
      <c r="C772" s="3"/>
      <c r="D772" s="3"/>
      <c r="E772" s="2"/>
      <c r="F772" s="15"/>
      <c r="G772" s="15"/>
      <c r="H772" s="2"/>
      <c r="I772" s="2"/>
      <c r="J772" s="2"/>
      <c r="K772" s="2"/>
      <c r="L772" s="2"/>
    </row>
    <row r="773" spans="1:12" s="4" customFormat="1">
      <c r="A773" s="2"/>
      <c r="B773" s="2"/>
      <c r="C773" s="3"/>
      <c r="D773" s="3"/>
      <c r="E773" s="2"/>
      <c r="F773" s="15"/>
      <c r="G773" s="15"/>
      <c r="H773" s="2"/>
      <c r="I773" s="2"/>
      <c r="J773" s="2"/>
      <c r="K773" s="2"/>
      <c r="L773" s="2"/>
    </row>
    <row r="774" spans="1:12" s="4" customFormat="1">
      <c r="A774" s="2"/>
      <c r="B774" s="2"/>
      <c r="C774" s="3"/>
      <c r="D774" s="3"/>
      <c r="E774" s="2"/>
      <c r="F774" s="15"/>
      <c r="G774" s="15"/>
      <c r="H774" s="2"/>
      <c r="I774" s="2"/>
      <c r="J774" s="2"/>
      <c r="K774" s="2"/>
      <c r="L774" s="2"/>
    </row>
    <row r="775" spans="1:12" s="4" customFormat="1">
      <c r="A775" s="2"/>
      <c r="B775" s="2"/>
      <c r="C775" s="3"/>
      <c r="D775" s="3"/>
      <c r="E775" s="2"/>
      <c r="F775" s="15"/>
      <c r="G775" s="15"/>
      <c r="H775" s="2"/>
      <c r="I775" s="2"/>
      <c r="J775" s="2"/>
      <c r="K775" s="2"/>
      <c r="L775" s="2"/>
    </row>
    <row r="776" spans="1:12" s="4" customFormat="1">
      <c r="A776" s="2"/>
      <c r="B776" s="2"/>
      <c r="C776" s="3"/>
      <c r="D776" s="3"/>
      <c r="E776" s="2"/>
      <c r="F776" s="15"/>
      <c r="G776" s="15"/>
      <c r="H776" s="2"/>
      <c r="I776" s="2"/>
      <c r="J776" s="2"/>
      <c r="K776" s="2"/>
      <c r="L776" s="2"/>
    </row>
    <row r="777" spans="1:12" s="4" customFormat="1">
      <c r="A777" s="2"/>
      <c r="B777" s="2"/>
      <c r="C777" s="3"/>
      <c r="D777" s="3"/>
      <c r="E777" s="2"/>
      <c r="F777" s="15"/>
      <c r="G777" s="15"/>
      <c r="H777" s="2"/>
      <c r="I777" s="2"/>
      <c r="J777" s="2"/>
      <c r="K777" s="2"/>
      <c r="L777" s="2"/>
    </row>
    <row r="778" spans="1:12" s="4" customFormat="1">
      <c r="A778" s="2"/>
      <c r="B778" s="2"/>
      <c r="C778" s="3"/>
      <c r="D778" s="3"/>
      <c r="E778" s="2"/>
      <c r="F778" s="15"/>
      <c r="G778" s="15"/>
      <c r="H778" s="2"/>
      <c r="I778" s="2"/>
      <c r="J778" s="2"/>
      <c r="K778" s="2"/>
      <c r="L778" s="2"/>
    </row>
    <row r="779" spans="1:12" s="4" customFormat="1">
      <c r="A779" s="2"/>
      <c r="B779" s="2"/>
      <c r="C779" s="3"/>
      <c r="D779" s="3"/>
      <c r="E779" s="2"/>
      <c r="F779" s="15"/>
      <c r="G779" s="15"/>
      <c r="H779" s="2"/>
      <c r="I779" s="2"/>
      <c r="J779" s="2"/>
      <c r="K779" s="2"/>
      <c r="L779" s="2"/>
    </row>
    <row r="780" spans="1:12" s="4" customFormat="1">
      <c r="A780" s="2"/>
      <c r="B780" s="2"/>
      <c r="C780" s="3"/>
      <c r="D780" s="3"/>
      <c r="E780" s="2"/>
      <c r="F780" s="15"/>
      <c r="G780" s="15"/>
      <c r="H780" s="2"/>
      <c r="I780" s="2"/>
      <c r="J780" s="2"/>
      <c r="K780" s="2"/>
      <c r="L780" s="2"/>
    </row>
    <row r="781" spans="1:12" s="4" customFormat="1">
      <c r="A781" s="2"/>
      <c r="B781" s="2"/>
      <c r="C781" s="3"/>
      <c r="D781" s="3"/>
      <c r="E781" s="2"/>
      <c r="F781" s="15"/>
      <c r="G781" s="15"/>
      <c r="H781" s="2"/>
      <c r="I781" s="2"/>
      <c r="J781" s="2"/>
      <c r="K781" s="2"/>
      <c r="L781" s="2"/>
    </row>
    <row r="782" spans="1:12" s="4" customFormat="1">
      <c r="A782" s="2"/>
      <c r="B782" s="2"/>
      <c r="C782" s="3"/>
      <c r="D782" s="3"/>
      <c r="E782" s="2"/>
      <c r="F782" s="15"/>
      <c r="G782" s="15"/>
      <c r="H782" s="2"/>
      <c r="I782" s="2"/>
      <c r="J782" s="2"/>
      <c r="K782" s="2"/>
      <c r="L782" s="2"/>
    </row>
    <row r="783" spans="1:12" s="4" customFormat="1">
      <c r="A783" s="2"/>
      <c r="B783" s="2"/>
      <c r="C783" s="3"/>
      <c r="D783" s="3"/>
      <c r="E783" s="2"/>
      <c r="F783" s="15"/>
      <c r="G783" s="15"/>
      <c r="H783" s="2"/>
      <c r="I783" s="2"/>
      <c r="J783" s="2"/>
      <c r="K783" s="2"/>
      <c r="L783" s="2"/>
    </row>
    <row r="784" spans="1:12" s="4" customFormat="1">
      <c r="A784" s="2"/>
      <c r="B784" s="2"/>
      <c r="C784" s="3"/>
      <c r="D784" s="3"/>
      <c r="E784" s="2"/>
      <c r="F784" s="15"/>
      <c r="G784" s="15"/>
      <c r="H784" s="2"/>
      <c r="I784" s="2"/>
      <c r="J784" s="2"/>
      <c r="K784" s="2"/>
      <c r="L784" s="2"/>
    </row>
    <row r="785" spans="1:12" s="4" customFormat="1">
      <c r="A785" s="2"/>
      <c r="B785" s="2"/>
      <c r="C785" s="3"/>
      <c r="D785" s="3"/>
      <c r="E785" s="2"/>
      <c r="F785" s="15"/>
      <c r="G785" s="15"/>
      <c r="H785" s="2"/>
      <c r="I785" s="2"/>
      <c r="J785" s="2"/>
      <c r="K785" s="2"/>
      <c r="L785" s="2"/>
    </row>
    <row r="786" spans="1:12" s="4" customFormat="1">
      <c r="A786" s="2"/>
      <c r="B786" s="2"/>
      <c r="C786" s="3"/>
      <c r="D786" s="3"/>
      <c r="E786" s="2"/>
      <c r="F786" s="15"/>
      <c r="G786" s="15"/>
      <c r="H786" s="2"/>
      <c r="I786" s="2"/>
      <c r="J786" s="2"/>
      <c r="K786" s="2"/>
      <c r="L786" s="2"/>
    </row>
    <row r="787" spans="1:12" s="4" customFormat="1">
      <c r="A787" s="2"/>
      <c r="B787" s="2"/>
      <c r="C787" s="3"/>
      <c r="D787" s="3"/>
      <c r="E787" s="2"/>
      <c r="F787" s="15"/>
      <c r="G787" s="15"/>
      <c r="H787" s="2"/>
      <c r="I787" s="2"/>
      <c r="J787" s="2"/>
      <c r="K787" s="2"/>
      <c r="L787" s="2"/>
    </row>
    <row r="788" spans="1:12" s="4" customFormat="1">
      <c r="A788" s="2"/>
      <c r="B788" s="2"/>
      <c r="C788" s="3"/>
      <c r="D788" s="3"/>
      <c r="E788" s="2"/>
      <c r="F788" s="15"/>
      <c r="G788" s="15"/>
      <c r="H788" s="2"/>
      <c r="I788" s="2"/>
      <c r="J788" s="2"/>
      <c r="K788" s="2"/>
      <c r="L788" s="2"/>
    </row>
    <row r="789" spans="1:12" s="4" customFormat="1">
      <c r="A789" s="2"/>
      <c r="B789" s="2"/>
      <c r="C789" s="3"/>
      <c r="D789" s="3"/>
      <c r="E789" s="2"/>
      <c r="F789" s="15"/>
      <c r="G789" s="15"/>
      <c r="H789" s="2"/>
      <c r="I789" s="2"/>
      <c r="J789" s="2"/>
      <c r="K789" s="2"/>
      <c r="L789" s="2"/>
    </row>
    <row r="790" spans="1:12" s="4" customFormat="1">
      <c r="A790" s="2"/>
      <c r="B790" s="2"/>
      <c r="C790" s="3"/>
      <c r="D790" s="3"/>
      <c r="E790" s="2"/>
      <c r="F790" s="15"/>
      <c r="G790" s="15"/>
      <c r="H790" s="2"/>
      <c r="I790" s="2"/>
      <c r="J790" s="2"/>
      <c r="K790" s="2"/>
      <c r="L790" s="2"/>
    </row>
    <row r="791" spans="1:12" s="4" customFormat="1">
      <c r="A791" s="2"/>
      <c r="B791" s="2"/>
      <c r="C791" s="3"/>
      <c r="D791" s="3"/>
      <c r="E791" s="2"/>
      <c r="F791" s="15"/>
      <c r="G791" s="15"/>
      <c r="H791" s="2"/>
      <c r="I791" s="2"/>
      <c r="J791" s="2"/>
      <c r="K791" s="2"/>
      <c r="L791" s="2"/>
    </row>
    <row r="792" spans="1:12" s="4" customFormat="1">
      <c r="A792" s="2"/>
      <c r="B792" s="2"/>
      <c r="C792" s="3"/>
      <c r="D792" s="3"/>
      <c r="E792" s="2"/>
      <c r="F792" s="15"/>
      <c r="G792" s="15"/>
      <c r="H792" s="2"/>
      <c r="I792" s="2"/>
      <c r="J792" s="2"/>
      <c r="K792" s="2"/>
      <c r="L792" s="2"/>
    </row>
    <row r="793" spans="1:12" s="4" customFormat="1">
      <c r="A793" s="2"/>
      <c r="B793" s="2"/>
      <c r="C793" s="3"/>
      <c r="D793" s="3"/>
      <c r="E793" s="2"/>
      <c r="F793" s="15"/>
      <c r="G793" s="15"/>
      <c r="H793" s="2"/>
      <c r="I793" s="2"/>
      <c r="J793" s="2"/>
      <c r="K793" s="2"/>
      <c r="L793" s="2"/>
    </row>
    <row r="794" spans="1:12" s="4" customFormat="1">
      <c r="A794" s="2"/>
      <c r="B794" s="2"/>
      <c r="C794" s="3"/>
      <c r="D794" s="3"/>
      <c r="E794" s="2"/>
      <c r="F794" s="15"/>
      <c r="G794" s="15"/>
      <c r="H794" s="2"/>
      <c r="I794" s="2"/>
      <c r="J794" s="2"/>
      <c r="K794" s="2"/>
      <c r="L794" s="2"/>
    </row>
    <row r="795" spans="1:12" s="4" customFormat="1">
      <c r="A795" s="2"/>
      <c r="B795" s="2"/>
      <c r="C795" s="3"/>
      <c r="D795" s="3"/>
      <c r="E795" s="2"/>
      <c r="F795" s="15"/>
      <c r="G795" s="15"/>
      <c r="H795" s="2"/>
      <c r="I795" s="2"/>
      <c r="J795" s="2"/>
      <c r="K795" s="2"/>
      <c r="L795" s="2"/>
    </row>
    <row r="796" spans="1:12" s="4" customFormat="1">
      <c r="A796" s="2"/>
      <c r="B796" s="2"/>
      <c r="C796" s="3"/>
      <c r="D796" s="3"/>
      <c r="E796" s="2"/>
      <c r="F796" s="15"/>
      <c r="G796" s="15"/>
      <c r="H796" s="2"/>
      <c r="I796" s="2"/>
      <c r="J796" s="2"/>
      <c r="K796" s="2"/>
      <c r="L796" s="2"/>
    </row>
    <row r="797" spans="1:12" s="4" customFormat="1">
      <c r="A797" s="2"/>
      <c r="B797" s="2"/>
      <c r="C797" s="3"/>
      <c r="D797" s="3"/>
      <c r="E797" s="2"/>
      <c r="F797" s="15"/>
      <c r="G797" s="15"/>
      <c r="H797" s="2"/>
      <c r="I797" s="2"/>
      <c r="J797" s="2"/>
      <c r="K797" s="2"/>
      <c r="L797" s="2"/>
    </row>
    <row r="798" spans="1:12" s="4" customFormat="1">
      <c r="A798" s="2"/>
      <c r="B798" s="2"/>
      <c r="C798" s="3"/>
      <c r="D798" s="3"/>
      <c r="E798" s="2"/>
      <c r="F798" s="15"/>
      <c r="G798" s="15"/>
      <c r="H798" s="2"/>
      <c r="I798" s="2"/>
      <c r="J798" s="2"/>
      <c r="K798" s="2"/>
      <c r="L798" s="2"/>
    </row>
    <row r="799" spans="1:12" s="4" customFormat="1">
      <c r="A799" s="2"/>
      <c r="B799" s="2"/>
      <c r="C799" s="3"/>
      <c r="D799" s="3"/>
      <c r="E799" s="2"/>
      <c r="F799" s="15"/>
      <c r="G799" s="15"/>
      <c r="H799" s="2"/>
      <c r="I799" s="2"/>
      <c r="J799" s="2"/>
      <c r="K799" s="2"/>
      <c r="L799" s="2"/>
    </row>
    <row r="800" spans="1:12" s="4" customFormat="1">
      <c r="A800" s="2"/>
      <c r="B800" s="2"/>
      <c r="C800" s="3"/>
      <c r="D800" s="3"/>
      <c r="E800" s="2"/>
      <c r="F800" s="15"/>
      <c r="G800" s="15"/>
      <c r="H800" s="2"/>
      <c r="I800" s="2"/>
      <c r="J800" s="2"/>
      <c r="K800" s="2"/>
      <c r="L800" s="2"/>
    </row>
    <row r="801" spans="1:12" s="4" customFormat="1">
      <c r="A801" s="2"/>
      <c r="B801" s="2"/>
      <c r="C801" s="3"/>
      <c r="D801" s="3"/>
      <c r="E801" s="2"/>
      <c r="F801" s="15"/>
      <c r="G801" s="15"/>
      <c r="H801" s="2"/>
      <c r="I801" s="2"/>
      <c r="J801" s="2"/>
      <c r="K801" s="2"/>
      <c r="L801" s="2"/>
    </row>
    <row r="802" spans="1:12" s="4" customFormat="1">
      <c r="A802" s="2"/>
      <c r="B802" s="2"/>
      <c r="C802" s="3"/>
      <c r="D802" s="3"/>
      <c r="E802" s="2"/>
      <c r="F802" s="15"/>
      <c r="G802" s="15"/>
      <c r="H802" s="2"/>
      <c r="I802" s="2"/>
      <c r="J802" s="2"/>
      <c r="K802" s="2"/>
      <c r="L802" s="2"/>
    </row>
    <row r="803" spans="1:12" s="4" customFormat="1">
      <c r="A803" s="2"/>
      <c r="B803" s="2"/>
      <c r="C803" s="3"/>
      <c r="D803" s="3"/>
      <c r="E803" s="2"/>
      <c r="F803" s="15"/>
      <c r="G803" s="15"/>
      <c r="H803" s="2"/>
      <c r="I803" s="2"/>
      <c r="J803" s="2"/>
      <c r="K803" s="2"/>
      <c r="L803" s="2"/>
    </row>
    <row r="804" spans="1:12" s="4" customFormat="1">
      <c r="A804" s="2"/>
      <c r="B804" s="2"/>
      <c r="C804" s="3"/>
      <c r="D804" s="3"/>
      <c r="E804" s="2"/>
      <c r="F804" s="15"/>
      <c r="G804" s="15"/>
      <c r="H804" s="2"/>
      <c r="I804" s="2"/>
      <c r="J804" s="2"/>
      <c r="K804" s="2"/>
      <c r="L804" s="2"/>
    </row>
    <row r="805" spans="1:12" s="4" customFormat="1">
      <c r="A805" s="2"/>
      <c r="B805" s="2"/>
      <c r="C805" s="3"/>
      <c r="D805" s="3"/>
      <c r="E805" s="2"/>
      <c r="F805" s="15"/>
      <c r="G805" s="15"/>
      <c r="H805" s="2"/>
      <c r="I805" s="2"/>
      <c r="J805" s="2"/>
      <c r="K805" s="2"/>
      <c r="L805" s="2"/>
    </row>
    <row r="806" spans="1:12" s="4" customFormat="1">
      <c r="A806" s="2"/>
      <c r="B806" s="2"/>
      <c r="C806" s="3"/>
      <c r="D806" s="3"/>
      <c r="E806" s="2"/>
      <c r="F806" s="15"/>
      <c r="G806" s="15"/>
      <c r="H806" s="2"/>
      <c r="I806" s="2"/>
      <c r="J806" s="2"/>
      <c r="K806" s="2"/>
      <c r="L806" s="2"/>
    </row>
    <row r="807" spans="1:12" s="4" customFormat="1">
      <c r="A807" s="2"/>
      <c r="B807" s="2"/>
      <c r="C807" s="3"/>
      <c r="D807" s="3"/>
      <c r="E807" s="2"/>
      <c r="F807" s="15"/>
      <c r="G807" s="15"/>
      <c r="H807" s="2"/>
      <c r="I807" s="2"/>
      <c r="J807" s="2"/>
      <c r="K807" s="2"/>
      <c r="L807" s="2"/>
    </row>
    <row r="808" spans="1:12" s="4" customFormat="1">
      <c r="A808" s="2"/>
      <c r="B808" s="2"/>
      <c r="C808" s="3"/>
      <c r="D808" s="3"/>
      <c r="E808" s="2"/>
      <c r="F808" s="15"/>
      <c r="G808" s="15"/>
      <c r="H808" s="2"/>
      <c r="I808" s="2"/>
      <c r="J808" s="2"/>
      <c r="K808" s="2"/>
      <c r="L808" s="2"/>
    </row>
    <row r="809" spans="1:12" s="4" customFormat="1">
      <c r="A809" s="2"/>
      <c r="B809" s="2"/>
      <c r="C809" s="3"/>
      <c r="D809" s="3"/>
      <c r="E809" s="2"/>
      <c r="F809" s="15"/>
      <c r="G809" s="15"/>
      <c r="H809" s="2"/>
      <c r="I809" s="2"/>
      <c r="J809" s="2"/>
      <c r="K809" s="2"/>
      <c r="L809" s="2"/>
    </row>
    <row r="810" spans="1:12" s="4" customFormat="1">
      <c r="A810" s="2"/>
      <c r="B810" s="2"/>
      <c r="C810" s="3"/>
      <c r="D810" s="3"/>
      <c r="E810" s="2"/>
      <c r="F810" s="15"/>
      <c r="G810" s="15"/>
      <c r="H810" s="2"/>
      <c r="I810" s="2"/>
      <c r="J810" s="2"/>
      <c r="K810" s="2"/>
      <c r="L810" s="2"/>
    </row>
    <row r="811" spans="1:12" s="4" customFormat="1">
      <c r="A811" s="2"/>
      <c r="B811" s="2"/>
      <c r="C811" s="3"/>
      <c r="D811" s="3"/>
      <c r="E811" s="2"/>
      <c r="F811" s="15"/>
      <c r="G811" s="15"/>
      <c r="H811" s="2"/>
      <c r="I811" s="2"/>
      <c r="J811" s="2"/>
      <c r="K811" s="2"/>
      <c r="L811" s="2"/>
    </row>
    <row r="812" spans="1:12" s="4" customFormat="1">
      <c r="A812" s="2"/>
      <c r="B812" s="2"/>
      <c r="C812" s="3"/>
      <c r="D812" s="3"/>
      <c r="E812" s="2"/>
      <c r="F812" s="15"/>
      <c r="G812" s="15"/>
      <c r="H812" s="2"/>
      <c r="I812" s="2"/>
      <c r="J812" s="2"/>
      <c r="K812" s="2"/>
      <c r="L812" s="2"/>
    </row>
    <row r="813" spans="1:12" s="4" customFormat="1">
      <c r="A813" s="2"/>
      <c r="B813" s="2"/>
      <c r="C813" s="3"/>
      <c r="D813" s="3"/>
      <c r="E813" s="2"/>
      <c r="F813" s="15"/>
      <c r="G813" s="15"/>
      <c r="H813" s="2"/>
      <c r="I813" s="2"/>
      <c r="J813" s="2"/>
      <c r="K813" s="2"/>
      <c r="L813" s="2"/>
    </row>
    <row r="814" spans="1:12" s="4" customFormat="1">
      <c r="A814" s="2"/>
      <c r="B814" s="2"/>
      <c r="C814" s="3"/>
      <c r="D814" s="3"/>
      <c r="E814" s="2"/>
      <c r="F814" s="15"/>
      <c r="G814" s="15"/>
      <c r="H814" s="2"/>
      <c r="I814" s="2"/>
      <c r="J814" s="2"/>
      <c r="K814" s="2"/>
      <c r="L814" s="2"/>
    </row>
    <row r="815" spans="1:12" s="4" customFormat="1">
      <c r="A815" s="2"/>
      <c r="B815" s="2"/>
      <c r="C815" s="3"/>
      <c r="D815" s="3"/>
      <c r="E815" s="2"/>
      <c r="F815" s="15"/>
      <c r="G815" s="15"/>
      <c r="H815" s="2"/>
      <c r="I815" s="2"/>
      <c r="J815" s="2"/>
      <c r="K815" s="2"/>
      <c r="L815" s="2"/>
    </row>
    <row r="816" spans="1:12" s="4" customFormat="1">
      <c r="A816" s="2"/>
      <c r="B816" s="2"/>
      <c r="C816" s="3"/>
      <c r="D816" s="3"/>
      <c r="E816" s="2"/>
      <c r="F816" s="15"/>
      <c r="G816" s="15"/>
      <c r="H816" s="2"/>
      <c r="I816" s="2"/>
      <c r="J816" s="2"/>
      <c r="K816" s="2"/>
      <c r="L816" s="2"/>
    </row>
    <row r="817" spans="1:12" s="4" customFormat="1">
      <c r="A817" s="2"/>
      <c r="B817" s="2"/>
      <c r="C817" s="3"/>
      <c r="D817" s="3"/>
      <c r="E817" s="2"/>
      <c r="F817" s="15"/>
      <c r="G817" s="15"/>
      <c r="H817" s="2"/>
      <c r="I817" s="2"/>
      <c r="J817" s="2"/>
      <c r="K817" s="2"/>
      <c r="L817" s="2"/>
    </row>
    <row r="818" spans="1:12" s="4" customFormat="1">
      <c r="A818" s="2"/>
      <c r="B818" s="2"/>
      <c r="C818" s="3"/>
      <c r="D818" s="3"/>
      <c r="E818" s="2"/>
      <c r="F818" s="15"/>
      <c r="G818" s="15"/>
      <c r="H818" s="2"/>
      <c r="I818" s="2"/>
      <c r="J818" s="2"/>
      <c r="K818" s="2"/>
      <c r="L818" s="2"/>
    </row>
    <row r="819" spans="1:12" s="4" customFormat="1">
      <c r="A819" s="2"/>
      <c r="B819" s="2"/>
      <c r="C819" s="3"/>
      <c r="D819" s="3"/>
      <c r="E819" s="2"/>
      <c r="F819" s="15"/>
      <c r="G819" s="15"/>
      <c r="H819" s="2"/>
      <c r="I819" s="2"/>
      <c r="J819" s="2"/>
      <c r="K819" s="2"/>
      <c r="L819" s="2"/>
    </row>
    <row r="820" spans="1:12" s="4" customFormat="1">
      <c r="A820" s="2"/>
      <c r="B820" s="2"/>
      <c r="C820" s="3"/>
      <c r="D820" s="3"/>
      <c r="E820" s="2"/>
      <c r="F820" s="15"/>
      <c r="G820" s="15"/>
      <c r="H820" s="2"/>
      <c r="I820" s="2"/>
      <c r="J820" s="2"/>
      <c r="K820" s="2"/>
      <c r="L820" s="2"/>
    </row>
    <row r="821" spans="1:12" s="4" customFormat="1">
      <c r="A821" s="2"/>
      <c r="B821" s="2"/>
      <c r="C821" s="3"/>
      <c r="D821" s="3"/>
      <c r="E821" s="2"/>
      <c r="F821" s="15"/>
      <c r="G821" s="15"/>
      <c r="H821" s="2"/>
      <c r="I821" s="2"/>
      <c r="J821" s="2"/>
      <c r="K821" s="2"/>
      <c r="L821" s="2"/>
    </row>
    <row r="822" spans="1:12" s="4" customFormat="1">
      <c r="A822" s="2"/>
      <c r="B822" s="2"/>
      <c r="C822" s="3"/>
      <c r="D822" s="3"/>
      <c r="E822" s="2"/>
      <c r="F822" s="15"/>
      <c r="G822" s="15"/>
      <c r="H822" s="2"/>
      <c r="I822" s="2"/>
      <c r="J822" s="2"/>
      <c r="K822" s="2"/>
      <c r="L822" s="2"/>
    </row>
    <row r="823" spans="1:12" s="4" customFormat="1">
      <c r="A823" s="2"/>
      <c r="B823" s="2"/>
      <c r="C823" s="3"/>
      <c r="D823" s="3"/>
      <c r="E823" s="2"/>
      <c r="F823" s="15"/>
      <c r="G823" s="15"/>
      <c r="H823" s="2"/>
      <c r="I823" s="2"/>
      <c r="J823" s="2"/>
      <c r="K823" s="2"/>
      <c r="L823" s="2"/>
    </row>
    <row r="824" spans="1:12" s="4" customFormat="1">
      <c r="A824" s="2"/>
      <c r="B824" s="2"/>
      <c r="C824" s="3"/>
      <c r="D824" s="3"/>
      <c r="E824" s="2"/>
      <c r="F824" s="15"/>
      <c r="G824" s="15"/>
      <c r="H824" s="2"/>
      <c r="I824" s="2"/>
      <c r="J824" s="2"/>
      <c r="K824" s="2"/>
      <c r="L824" s="2"/>
    </row>
    <row r="825" spans="1:12" s="4" customFormat="1">
      <c r="A825" s="2"/>
      <c r="B825" s="2"/>
      <c r="C825" s="3"/>
      <c r="D825" s="3"/>
      <c r="E825" s="2"/>
      <c r="F825" s="15"/>
      <c r="G825" s="15"/>
      <c r="H825" s="2"/>
      <c r="I825" s="2"/>
      <c r="J825" s="2"/>
      <c r="K825" s="2"/>
      <c r="L825" s="2"/>
    </row>
    <row r="826" spans="1:12" s="4" customFormat="1">
      <c r="A826" s="2"/>
      <c r="B826" s="2"/>
      <c r="C826" s="3"/>
      <c r="D826" s="3"/>
      <c r="E826" s="2"/>
      <c r="F826" s="15"/>
      <c r="G826" s="15"/>
      <c r="H826" s="2"/>
      <c r="I826" s="2"/>
      <c r="J826" s="2"/>
      <c r="K826" s="2"/>
      <c r="L826" s="2"/>
    </row>
    <row r="827" spans="1:12" s="4" customFormat="1">
      <c r="A827" s="2"/>
      <c r="B827" s="2"/>
      <c r="C827" s="3"/>
      <c r="D827" s="3"/>
      <c r="E827" s="2"/>
      <c r="F827" s="15"/>
      <c r="G827" s="15"/>
      <c r="H827" s="2"/>
      <c r="I827" s="2"/>
      <c r="J827" s="2"/>
      <c r="K827" s="2"/>
      <c r="L827" s="2"/>
    </row>
    <row r="828" spans="1:12" s="4" customFormat="1">
      <c r="A828" s="2"/>
      <c r="B828" s="2"/>
      <c r="C828" s="3"/>
      <c r="D828" s="3"/>
      <c r="E828" s="2"/>
      <c r="F828" s="15"/>
      <c r="G828" s="15"/>
      <c r="H828" s="2"/>
      <c r="I828" s="2"/>
      <c r="J828" s="2"/>
      <c r="K828" s="2"/>
      <c r="L828" s="2"/>
    </row>
    <row r="829" spans="1:12" s="4" customFormat="1">
      <c r="A829" s="2"/>
      <c r="B829" s="2"/>
      <c r="C829" s="3"/>
      <c r="D829" s="3"/>
      <c r="E829" s="2"/>
      <c r="F829" s="15"/>
      <c r="G829" s="15"/>
      <c r="H829" s="2"/>
      <c r="I829" s="2"/>
      <c r="J829" s="2"/>
      <c r="K829" s="2"/>
      <c r="L829" s="2"/>
    </row>
    <row r="830" spans="1:12" s="4" customFormat="1">
      <c r="A830" s="2"/>
      <c r="B830" s="2"/>
      <c r="C830" s="3"/>
      <c r="D830" s="3"/>
      <c r="E830" s="2"/>
      <c r="F830" s="15"/>
      <c r="G830" s="15"/>
      <c r="H830" s="2"/>
      <c r="I830" s="2"/>
      <c r="J830" s="2"/>
      <c r="K830" s="2"/>
      <c r="L830" s="2"/>
    </row>
    <row r="831" spans="1:12" s="4" customFormat="1">
      <c r="A831" s="2"/>
      <c r="B831" s="2"/>
      <c r="C831" s="3"/>
      <c r="D831" s="3"/>
      <c r="E831" s="2"/>
      <c r="F831" s="15"/>
      <c r="G831" s="15"/>
      <c r="H831" s="2"/>
      <c r="I831" s="2"/>
      <c r="J831" s="2"/>
      <c r="K831" s="2"/>
      <c r="L831" s="2"/>
    </row>
    <row r="832" spans="1:12" s="4" customFormat="1">
      <c r="A832" s="2"/>
      <c r="B832" s="2"/>
      <c r="C832" s="3"/>
      <c r="D832" s="3"/>
      <c r="E832" s="2"/>
      <c r="F832" s="15"/>
      <c r="G832" s="15"/>
      <c r="H832" s="2"/>
      <c r="I832" s="2"/>
      <c r="J832" s="2"/>
      <c r="K832" s="2"/>
      <c r="L832" s="2"/>
    </row>
    <row r="833" spans="1:12" s="4" customFormat="1">
      <c r="A833" s="2"/>
      <c r="B833" s="2"/>
      <c r="C833" s="3"/>
      <c r="D833" s="3"/>
      <c r="E833" s="2"/>
      <c r="F833" s="15"/>
      <c r="G833" s="15"/>
      <c r="H833" s="2"/>
      <c r="I833" s="2"/>
      <c r="J833" s="2"/>
      <c r="K833" s="2"/>
      <c r="L833" s="2"/>
    </row>
    <row r="834" spans="1:12" s="4" customFormat="1">
      <c r="A834" s="2"/>
      <c r="B834" s="2"/>
      <c r="C834" s="3"/>
      <c r="D834" s="3"/>
      <c r="E834" s="2"/>
      <c r="F834" s="15"/>
      <c r="G834" s="15"/>
      <c r="H834" s="2"/>
      <c r="I834" s="2"/>
      <c r="J834" s="2"/>
      <c r="K834" s="2"/>
      <c r="L834" s="2"/>
    </row>
    <row r="835" spans="1:12" s="4" customFormat="1">
      <c r="A835" s="2"/>
      <c r="B835" s="2"/>
      <c r="C835" s="3"/>
      <c r="D835" s="3"/>
      <c r="E835" s="2"/>
      <c r="F835" s="15"/>
      <c r="G835" s="15"/>
      <c r="H835" s="2"/>
      <c r="I835" s="2"/>
      <c r="J835" s="2"/>
      <c r="K835" s="2"/>
      <c r="L835" s="2"/>
    </row>
    <row r="836" spans="1:12" s="4" customFormat="1">
      <c r="A836" s="2"/>
      <c r="B836" s="2"/>
      <c r="C836" s="3"/>
      <c r="D836" s="3"/>
      <c r="E836" s="2"/>
      <c r="F836" s="15"/>
      <c r="G836" s="15"/>
      <c r="H836" s="2"/>
      <c r="I836" s="2"/>
      <c r="J836" s="2"/>
      <c r="K836" s="2"/>
      <c r="L836" s="2"/>
    </row>
    <row r="837" spans="1:12" s="4" customFormat="1">
      <c r="A837" s="2"/>
      <c r="B837" s="2"/>
      <c r="C837" s="3"/>
      <c r="D837" s="3"/>
      <c r="E837" s="2"/>
      <c r="F837" s="15"/>
      <c r="G837" s="15"/>
      <c r="H837" s="2"/>
      <c r="I837" s="2"/>
      <c r="J837" s="2"/>
      <c r="K837" s="2"/>
      <c r="L837" s="2"/>
    </row>
    <row r="838" spans="1:12" s="4" customFormat="1">
      <c r="A838" s="2"/>
      <c r="B838" s="2"/>
      <c r="C838" s="3"/>
      <c r="D838" s="3"/>
      <c r="E838" s="2"/>
      <c r="F838" s="15"/>
      <c r="G838" s="15"/>
      <c r="H838" s="2"/>
      <c r="I838" s="2"/>
      <c r="J838" s="2"/>
      <c r="K838" s="2"/>
      <c r="L838" s="2"/>
    </row>
    <row r="839" spans="1:12" s="4" customFormat="1">
      <c r="A839" s="2"/>
      <c r="B839" s="2"/>
      <c r="C839" s="3"/>
      <c r="D839" s="3"/>
      <c r="E839" s="2"/>
      <c r="F839" s="15"/>
      <c r="G839" s="15"/>
      <c r="H839" s="2"/>
      <c r="I839" s="2"/>
      <c r="J839" s="2"/>
      <c r="K839" s="2"/>
      <c r="L839" s="2"/>
    </row>
    <row r="840" spans="1:12" s="4" customFormat="1">
      <c r="A840" s="2"/>
      <c r="B840" s="2"/>
      <c r="C840" s="3"/>
      <c r="D840" s="3"/>
      <c r="E840" s="2"/>
      <c r="F840" s="15"/>
      <c r="G840" s="15"/>
      <c r="H840" s="2"/>
      <c r="I840" s="2"/>
      <c r="J840" s="2"/>
      <c r="K840" s="2"/>
      <c r="L840" s="2"/>
    </row>
    <row r="841" spans="1:12" s="4" customFormat="1">
      <c r="A841" s="2"/>
      <c r="B841" s="2"/>
      <c r="C841" s="3"/>
      <c r="D841" s="3"/>
      <c r="E841" s="2"/>
      <c r="F841" s="15"/>
      <c r="G841" s="15"/>
      <c r="H841" s="2"/>
      <c r="I841" s="2"/>
      <c r="J841" s="2"/>
      <c r="K841" s="2"/>
      <c r="L841" s="2"/>
    </row>
    <row r="842" spans="1:12" s="4" customFormat="1">
      <c r="A842" s="2"/>
      <c r="B842" s="2"/>
      <c r="C842" s="3"/>
      <c r="D842" s="3"/>
      <c r="E842" s="2"/>
      <c r="F842" s="15"/>
      <c r="G842" s="15"/>
      <c r="H842" s="2"/>
      <c r="I842" s="2"/>
      <c r="J842" s="2"/>
      <c r="K842" s="2"/>
      <c r="L842" s="2"/>
    </row>
    <row r="843" spans="1:12" s="4" customFormat="1">
      <c r="A843" s="2"/>
      <c r="B843" s="2"/>
      <c r="C843" s="3"/>
      <c r="D843" s="3"/>
      <c r="E843" s="2"/>
      <c r="F843" s="15"/>
      <c r="G843" s="15"/>
      <c r="H843" s="2"/>
      <c r="I843" s="2"/>
      <c r="J843" s="2"/>
      <c r="K843" s="2"/>
      <c r="L843" s="2"/>
    </row>
    <row r="844" spans="1:12" s="4" customFormat="1">
      <c r="A844" s="2"/>
      <c r="B844" s="2"/>
      <c r="C844" s="3"/>
      <c r="D844" s="3"/>
      <c r="E844" s="2"/>
      <c r="F844" s="15"/>
      <c r="G844" s="15"/>
      <c r="H844" s="2"/>
      <c r="I844" s="2"/>
      <c r="J844" s="2"/>
      <c r="K844" s="2"/>
      <c r="L844" s="2"/>
    </row>
    <row r="845" spans="1:12" s="4" customFormat="1">
      <c r="A845" s="2"/>
      <c r="B845" s="2"/>
      <c r="C845" s="3"/>
      <c r="D845" s="3"/>
      <c r="E845" s="2"/>
      <c r="F845" s="15"/>
      <c r="G845" s="15"/>
      <c r="H845" s="2"/>
      <c r="I845" s="2"/>
      <c r="J845" s="2"/>
      <c r="K845" s="2"/>
      <c r="L845" s="2"/>
    </row>
    <row r="846" spans="1:12" s="4" customFormat="1">
      <c r="A846" s="2"/>
      <c r="B846" s="2"/>
      <c r="C846" s="3"/>
      <c r="D846" s="3"/>
      <c r="E846" s="2"/>
      <c r="F846" s="15"/>
      <c r="G846" s="15"/>
      <c r="H846" s="2"/>
      <c r="I846" s="2"/>
      <c r="J846" s="2"/>
      <c r="K846" s="2"/>
      <c r="L846" s="2"/>
    </row>
    <row r="847" spans="1:12" s="4" customFormat="1">
      <c r="A847" s="2"/>
      <c r="B847" s="2"/>
      <c r="C847" s="3"/>
      <c r="D847" s="3"/>
      <c r="E847" s="2"/>
      <c r="F847" s="15"/>
      <c r="G847" s="15"/>
      <c r="H847" s="2"/>
      <c r="I847" s="2"/>
      <c r="J847" s="2"/>
      <c r="K847" s="2"/>
      <c r="L847" s="2"/>
    </row>
    <row r="848" spans="1:12" s="4" customFormat="1">
      <c r="A848" s="2"/>
      <c r="B848" s="2"/>
      <c r="C848" s="3"/>
      <c r="D848" s="3"/>
      <c r="E848" s="2"/>
      <c r="F848" s="15"/>
      <c r="G848" s="15"/>
      <c r="H848" s="2"/>
      <c r="I848" s="2"/>
      <c r="J848" s="2"/>
      <c r="K848" s="2"/>
      <c r="L848" s="2"/>
    </row>
    <row r="849" spans="1:12" s="4" customFormat="1">
      <c r="A849" s="2"/>
      <c r="B849" s="2"/>
      <c r="C849" s="3"/>
      <c r="D849" s="3"/>
      <c r="E849" s="2"/>
      <c r="F849" s="15"/>
      <c r="G849" s="15"/>
      <c r="H849" s="2"/>
      <c r="I849" s="2"/>
      <c r="J849" s="2"/>
      <c r="K849" s="2"/>
      <c r="L849" s="2"/>
    </row>
    <row r="850" spans="1:12" s="4" customFormat="1">
      <c r="A850" s="2"/>
      <c r="B850" s="2"/>
      <c r="C850" s="3"/>
      <c r="D850" s="3"/>
      <c r="E850" s="2"/>
      <c r="F850" s="15"/>
      <c r="G850" s="15"/>
      <c r="H850" s="2"/>
      <c r="I850" s="2"/>
      <c r="J850" s="2"/>
      <c r="K850" s="2"/>
      <c r="L850" s="2"/>
    </row>
    <row r="851" spans="1:12" s="4" customFormat="1">
      <c r="A851" s="2"/>
      <c r="B851" s="2"/>
      <c r="C851" s="3"/>
      <c r="D851" s="3"/>
      <c r="E851" s="2"/>
      <c r="F851" s="15"/>
      <c r="G851" s="15"/>
      <c r="H851" s="2"/>
      <c r="I851" s="2"/>
      <c r="J851" s="2"/>
      <c r="K851" s="2"/>
      <c r="L851" s="2"/>
    </row>
    <row r="852" spans="1:12" s="4" customFormat="1">
      <c r="A852" s="2"/>
      <c r="B852" s="2"/>
      <c r="C852" s="3"/>
      <c r="D852" s="3"/>
      <c r="E852" s="2"/>
      <c r="F852" s="15"/>
      <c r="G852" s="15"/>
      <c r="H852" s="2"/>
      <c r="I852" s="2"/>
      <c r="J852" s="2"/>
      <c r="K852" s="2"/>
      <c r="L852" s="2"/>
    </row>
    <row r="853" spans="1:12" s="4" customFormat="1">
      <c r="A853" s="2"/>
      <c r="B853" s="2"/>
      <c r="C853" s="3"/>
      <c r="D853" s="3"/>
      <c r="E853" s="2"/>
      <c r="F853" s="15"/>
      <c r="G853" s="15"/>
      <c r="H853" s="2"/>
      <c r="I853" s="2"/>
      <c r="J853" s="2"/>
      <c r="K853" s="2"/>
      <c r="L853" s="2"/>
    </row>
    <row r="854" spans="1:12" s="4" customFormat="1">
      <c r="A854" s="2"/>
      <c r="B854" s="2"/>
      <c r="C854" s="3"/>
      <c r="D854" s="3"/>
      <c r="E854" s="2"/>
      <c r="F854" s="15"/>
      <c r="G854" s="15"/>
      <c r="H854" s="2"/>
      <c r="I854" s="2"/>
      <c r="J854" s="2"/>
      <c r="K854" s="2"/>
      <c r="L854" s="2"/>
    </row>
    <row r="855" spans="1:12" s="4" customFormat="1">
      <c r="A855" s="2"/>
      <c r="B855" s="2"/>
      <c r="C855" s="3"/>
      <c r="D855" s="3"/>
      <c r="E855" s="2"/>
      <c r="F855" s="15"/>
      <c r="G855" s="15"/>
      <c r="H855" s="2"/>
      <c r="I855" s="2"/>
      <c r="J855" s="2"/>
      <c r="K855" s="2"/>
      <c r="L855" s="2"/>
    </row>
    <row r="856" spans="1:12" s="4" customFormat="1">
      <c r="A856" s="2"/>
      <c r="B856" s="2"/>
      <c r="C856" s="3"/>
      <c r="D856" s="3"/>
      <c r="E856" s="2"/>
      <c r="F856" s="15"/>
      <c r="G856" s="15"/>
      <c r="H856" s="2"/>
      <c r="I856" s="2"/>
      <c r="J856" s="2"/>
      <c r="K856" s="2"/>
      <c r="L856" s="2"/>
    </row>
    <row r="857" spans="1:12" s="4" customFormat="1">
      <c r="A857" s="2"/>
      <c r="B857" s="2"/>
      <c r="C857" s="3"/>
      <c r="D857" s="3"/>
      <c r="E857" s="2"/>
      <c r="F857" s="15"/>
      <c r="G857" s="15"/>
      <c r="H857" s="2"/>
      <c r="I857" s="2"/>
      <c r="J857" s="2"/>
      <c r="K857" s="2"/>
      <c r="L857" s="2"/>
    </row>
    <row r="858" spans="1:12" s="4" customFormat="1">
      <c r="A858" s="2"/>
      <c r="B858" s="2"/>
      <c r="C858" s="3"/>
      <c r="D858" s="3"/>
      <c r="E858" s="2"/>
      <c r="F858" s="15"/>
      <c r="G858" s="15"/>
      <c r="H858" s="2"/>
      <c r="I858" s="2"/>
      <c r="J858" s="2"/>
      <c r="K858" s="2"/>
      <c r="L858" s="2"/>
    </row>
    <row r="859" spans="1:12" s="4" customFormat="1">
      <c r="A859" s="2"/>
      <c r="B859" s="2"/>
      <c r="C859" s="3"/>
      <c r="D859" s="3"/>
      <c r="E859" s="2"/>
      <c r="F859" s="15"/>
      <c r="G859" s="15"/>
      <c r="H859" s="2"/>
      <c r="I859" s="2"/>
      <c r="J859" s="2"/>
      <c r="K859" s="2"/>
      <c r="L859" s="2"/>
    </row>
    <row r="860" spans="1:12" s="4" customFormat="1">
      <c r="A860" s="2"/>
      <c r="B860" s="2"/>
      <c r="C860" s="3"/>
      <c r="D860" s="3"/>
      <c r="E860" s="2"/>
      <c r="F860" s="15"/>
      <c r="G860" s="15"/>
      <c r="H860" s="2"/>
      <c r="I860" s="2"/>
      <c r="J860" s="2"/>
      <c r="K860" s="2"/>
      <c r="L860" s="2"/>
    </row>
    <row r="861" spans="1:12" s="4" customFormat="1">
      <c r="A861" s="2"/>
      <c r="B861" s="2"/>
      <c r="C861" s="3"/>
      <c r="D861" s="3"/>
      <c r="E861" s="2"/>
      <c r="F861" s="15"/>
      <c r="G861" s="15"/>
      <c r="H861" s="2"/>
      <c r="I861" s="2"/>
      <c r="J861" s="2"/>
      <c r="K861" s="2"/>
      <c r="L861" s="2"/>
    </row>
    <row r="862" spans="1:12" s="4" customFormat="1">
      <c r="A862" s="2"/>
      <c r="B862" s="2"/>
      <c r="C862" s="3"/>
      <c r="D862" s="3"/>
      <c r="E862" s="2"/>
      <c r="F862" s="15"/>
      <c r="G862" s="15"/>
      <c r="H862" s="2"/>
      <c r="I862" s="2"/>
      <c r="J862" s="2"/>
      <c r="K862" s="2"/>
      <c r="L862" s="2"/>
    </row>
    <row r="863" spans="1:12" s="4" customFormat="1">
      <c r="A863" s="2"/>
      <c r="B863" s="2"/>
      <c r="C863" s="3"/>
      <c r="D863" s="3"/>
      <c r="E863" s="2"/>
      <c r="F863" s="15"/>
      <c r="G863" s="15"/>
      <c r="H863" s="2"/>
      <c r="I863" s="2"/>
      <c r="J863" s="2"/>
      <c r="K863" s="2"/>
      <c r="L863" s="2"/>
    </row>
    <row r="864" spans="1:12" s="4" customFormat="1">
      <c r="A864" s="2"/>
      <c r="B864" s="2"/>
      <c r="C864" s="3"/>
      <c r="D864" s="3"/>
      <c r="E864" s="2"/>
      <c r="F864" s="15"/>
      <c r="G864" s="15"/>
      <c r="H864" s="2"/>
      <c r="I864" s="2"/>
      <c r="J864" s="2"/>
      <c r="K864" s="2"/>
      <c r="L864" s="2"/>
    </row>
    <row r="865" spans="1:12" s="4" customFormat="1">
      <c r="A865" s="2"/>
      <c r="B865" s="2"/>
      <c r="C865" s="3"/>
      <c r="D865" s="3"/>
      <c r="E865" s="2"/>
      <c r="F865" s="15"/>
      <c r="G865" s="15"/>
      <c r="H865" s="2"/>
      <c r="I865" s="2"/>
      <c r="J865" s="2"/>
      <c r="K865" s="2"/>
      <c r="L865" s="2"/>
    </row>
    <row r="866" spans="1:12" s="4" customFormat="1">
      <c r="A866" s="2"/>
      <c r="B866" s="2"/>
      <c r="C866" s="3"/>
      <c r="D866" s="3"/>
      <c r="E866" s="2"/>
      <c r="F866" s="15"/>
      <c r="G866" s="15"/>
      <c r="H866" s="2"/>
      <c r="I866" s="2"/>
      <c r="J866" s="2"/>
      <c r="K866" s="2"/>
      <c r="L866" s="2"/>
    </row>
    <row r="867" spans="1:12" s="4" customFormat="1">
      <c r="A867" s="2"/>
      <c r="B867" s="2"/>
      <c r="C867" s="3"/>
      <c r="D867" s="3"/>
      <c r="E867" s="2"/>
      <c r="F867" s="15"/>
      <c r="G867" s="15"/>
      <c r="H867" s="2"/>
      <c r="I867" s="2"/>
      <c r="J867" s="2"/>
      <c r="K867" s="2"/>
      <c r="L867" s="2"/>
    </row>
    <row r="868" spans="1:12" s="4" customFormat="1">
      <c r="A868" s="2"/>
      <c r="B868" s="2"/>
      <c r="C868" s="3"/>
      <c r="D868" s="3"/>
      <c r="E868" s="2"/>
      <c r="F868" s="15"/>
      <c r="G868" s="15"/>
      <c r="H868" s="2"/>
      <c r="I868" s="2"/>
      <c r="J868" s="2"/>
      <c r="K868" s="2"/>
      <c r="L868" s="2"/>
    </row>
    <row r="869" spans="1:12" s="4" customFormat="1">
      <c r="A869" s="2"/>
      <c r="B869" s="2"/>
      <c r="C869" s="3"/>
      <c r="D869" s="3"/>
      <c r="E869" s="2"/>
      <c r="F869" s="15"/>
      <c r="G869" s="15"/>
      <c r="H869" s="2"/>
      <c r="I869" s="2"/>
      <c r="J869" s="2"/>
      <c r="K869" s="2"/>
      <c r="L869" s="2"/>
    </row>
    <row r="870" spans="1:12" s="4" customFormat="1">
      <c r="A870" s="2"/>
      <c r="B870" s="2"/>
      <c r="C870" s="3"/>
      <c r="D870" s="3"/>
      <c r="E870" s="2"/>
      <c r="F870" s="15"/>
      <c r="G870" s="15"/>
      <c r="H870" s="2"/>
      <c r="I870" s="2"/>
      <c r="J870" s="2"/>
      <c r="K870" s="2"/>
      <c r="L870" s="2"/>
    </row>
    <row r="871" spans="1:12" s="4" customFormat="1">
      <c r="A871" s="2"/>
      <c r="B871" s="2"/>
      <c r="C871" s="3"/>
      <c r="D871" s="3"/>
      <c r="E871" s="2"/>
      <c r="F871" s="15"/>
      <c r="G871" s="15"/>
      <c r="H871" s="2"/>
      <c r="I871" s="2"/>
      <c r="J871" s="2"/>
      <c r="K871" s="2"/>
      <c r="L871" s="2"/>
    </row>
    <row r="872" spans="1:12" s="4" customFormat="1">
      <c r="A872" s="2"/>
      <c r="B872" s="2"/>
      <c r="C872" s="3"/>
      <c r="D872" s="3"/>
      <c r="E872" s="2"/>
      <c r="F872" s="15"/>
      <c r="G872" s="15"/>
      <c r="H872" s="2"/>
      <c r="I872" s="2"/>
      <c r="J872" s="2"/>
      <c r="K872" s="2"/>
      <c r="L872" s="2"/>
    </row>
    <row r="873" spans="1:12" s="4" customFormat="1">
      <c r="A873" s="2"/>
      <c r="B873" s="2"/>
      <c r="C873" s="3"/>
      <c r="D873" s="3"/>
      <c r="E873" s="2"/>
      <c r="F873" s="15"/>
      <c r="G873" s="15"/>
      <c r="H873" s="2"/>
      <c r="I873" s="2"/>
      <c r="J873" s="2"/>
      <c r="K873" s="2"/>
      <c r="L873" s="2"/>
    </row>
    <row r="874" spans="1:12" s="4" customFormat="1">
      <c r="A874" s="2"/>
      <c r="B874" s="2"/>
      <c r="C874" s="3"/>
      <c r="D874" s="3"/>
      <c r="E874" s="2"/>
      <c r="F874" s="15"/>
      <c r="G874" s="15"/>
      <c r="H874" s="2"/>
      <c r="I874" s="2"/>
      <c r="J874" s="2"/>
      <c r="K874" s="2"/>
      <c r="L874" s="2"/>
    </row>
    <row r="875" spans="1:12" s="4" customFormat="1">
      <c r="A875" s="2"/>
      <c r="B875" s="2"/>
      <c r="C875" s="3"/>
      <c r="D875" s="3"/>
      <c r="E875" s="2"/>
      <c r="F875" s="15"/>
      <c r="G875" s="15"/>
      <c r="H875" s="2"/>
      <c r="I875" s="2"/>
      <c r="J875" s="2"/>
      <c r="K875" s="2"/>
      <c r="L875" s="2"/>
    </row>
    <row r="876" spans="1:12" s="4" customFormat="1">
      <c r="A876" s="2"/>
      <c r="B876" s="2"/>
      <c r="C876" s="3"/>
      <c r="D876" s="3"/>
      <c r="E876" s="2"/>
      <c r="F876" s="15"/>
      <c r="G876" s="15"/>
      <c r="H876" s="2"/>
      <c r="I876" s="2"/>
      <c r="J876" s="2"/>
      <c r="K876" s="2"/>
      <c r="L876" s="2"/>
    </row>
    <row r="877" spans="1:12" s="4" customFormat="1">
      <c r="A877" s="2"/>
      <c r="B877" s="2"/>
      <c r="C877" s="3"/>
      <c r="D877" s="3"/>
      <c r="E877" s="2"/>
      <c r="F877" s="15"/>
      <c r="G877" s="15"/>
      <c r="H877" s="2"/>
      <c r="I877" s="2"/>
      <c r="J877" s="2"/>
      <c r="K877" s="2"/>
      <c r="L877" s="2"/>
    </row>
    <row r="878" spans="1:12" s="4" customFormat="1">
      <c r="A878" s="2"/>
      <c r="B878" s="2"/>
      <c r="C878" s="3"/>
      <c r="D878" s="3"/>
      <c r="E878" s="2"/>
      <c r="F878" s="15"/>
      <c r="G878" s="15"/>
      <c r="H878" s="2"/>
      <c r="I878" s="2"/>
      <c r="J878" s="2"/>
      <c r="K878" s="2"/>
      <c r="L878" s="2"/>
    </row>
    <row r="879" spans="1:12" s="4" customFormat="1">
      <c r="A879" s="2"/>
      <c r="B879" s="2"/>
      <c r="C879" s="3"/>
      <c r="D879" s="3"/>
      <c r="E879" s="2"/>
      <c r="F879" s="15"/>
      <c r="G879" s="15"/>
      <c r="H879" s="2"/>
      <c r="I879" s="2"/>
      <c r="J879" s="2"/>
      <c r="K879" s="2"/>
      <c r="L879" s="2"/>
    </row>
    <row r="880" spans="1:12" s="4" customFormat="1">
      <c r="A880" s="2"/>
      <c r="B880" s="2"/>
      <c r="C880" s="3"/>
      <c r="D880" s="3"/>
      <c r="E880" s="2"/>
      <c r="F880" s="15"/>
      <c r="G880" s="15"/>
      <c r="H880" s="2"/>
      <c r="I880" s="2"/>
      <c r="J880" s="2"/>
      <c r="K880" s="2"/>
      <c r="L880" s="2"/>
    </row>
    <row r="881" spans="1:12" s="4" customFormat="1">
      <c r="A881" s="2"/>
      <c r="B881" s="2"/>
      <c r="C881" s="3"/>
      <c r="D881" s="3"/>
      <c r="E881" s="2"/>
      <c r="F881" s="15"/>
      <c r="G881" s="15"/>
      <c r="H881" s="2"/>
      <c r="I881" s="2"/>
      <c r="J881" s="2"/>
      <c r="K881" s="2"/>
      <c r="L881" s="2"/>
    </row>
    <row r="882" spans="1:12" s="4" customFormat="1">
      <c r="A882" s="2"/>
      <c r="B882" s="2"/>
      <c r="C882" s="3"/>
      <c r="D882" s="3"/>
      <c r="E882" s="2"/>
      <c r="F882" s="15"/>
      <c r="G882" s="15"/>
      <c r="H882" s="2"/>
      <c r="I882" s="2"/>
      <c r="J882" s="2"/>
      <c r="K882" s="2"/>
      <c r="L882" s="2"/>
    </row>
    <row r="883" spans="1:12" s="4" customFormat="1">
      <c r="A883" s="2"/>
      <c r="B883" s="2"/>
      <c r="C883" s="3"/>
      <c r="D883" s="3"/>
      <c r="E883" s="2"/>
      <c r="F883" s="15"/>
      <c r="G883" s="15"/>
      <c r="H883" s="2"/>
      <c r="I883" s="2"/>
      <c r="J883" s="2"/>
      <c r="K883" s="2"/>
      <c r="L883" s="2"/>
    </row>
    <row r="884" spans="1:12" s="4" customFormat="1">
      <c r="A884" s="2"/>
      <c r="B884" s="2"/>
      <c r="C884" s="3"/>
      <c r="D884" s="3"/>
      <c r="E884" s="2"/>
      <c r="F884" s="15"/>
      <c r="G884" s="15"/>
      <c r="H884" s="2"/>
      <c r="I884" s="2"/>
      <c r="J884" s="2"/>
      <c r="K884" s="2"/>
      <c r="L884" s="2"/>
    </row>
    <row r="885" spans="1:12" s="4" customFormat="1">
      <c r="A885" s="2"/>
      <c r="B885" s="2"/>
      <c r="C885" s="3"/>
      <c r="D885" s="3"/>
      <c r="E885" s="2"/>
      <c r="F885" s="15"/>
      <c r="G885" s="15"/>
      <c r="H885" s="2"/>
      <c r="I885" s="2"/>
      <c r="J885" s="2"/>
      <c r="K885" s="2"/>
      <c r="L885" s="2"/>
    </row>
    <row r="886" spans="1:12" s="4" customFormat="1">
      <c r="A886" s="2"/>
      <c r="B886" s="2"/>
      <c r="C886" s="3"/>
      <c r="D886" s="3"/>
      <c r="E886" s="2"/>
      <c r="F886" s="15"/>
      <c r="G886" s="15"/>
      <c r="H886" s="2"/>
      <c r="I886" s="2"/>
      <c r="J886" s="2"/>
      <c r="K886" s="2"/>
      <c r="L886" s="2"/>
    </row>
    <row r="887" spans="1:12" s="4" customFormat="1">
      <c r="A887" s="2"/>
      <c r="B887" s="2"/>
      <c r="C887" s="3"/>
      <c r="D887" s="3"/>
      <c r="E887" s="2"/>
      <c r="F887" s="15"/>
      <c r="G887" s="15"/>
      <c r="H887" s="2"/>
      <c r="I887" s="2"/>
      <c r="J887" s="2"/>
      <c r="K887" s="2"/>
      <c r="L887" s="2"/>
    </row>
    <row r="888" spans="1:12" s="4" customFormat="1">
      <c r="A888" s="2"/>
      <c r="B888" s="2"/>
      <c r="C888" s="3"/>
      <c r="D888" s="3"/>
      <c r="E888" s="2"/>
      <c r="F888" s="15"/>
      <c r="G888" s="15"/>
      <c r="H888" s="2"/>
      <c r="I888" s="2"/>
      <c r="J888" s="2"/>
      <c r="K888" s="2"/>
      <c r="L888" s="2"/>
    </row>
    <row r="889" spans="1:12" s="4" customFormat="1">
      <c r="A889" s="2"/>
      <c r="B889" s="2"/>
      <c r="C889" s="3"/>
      <c r="D889" s="3"/>
      <c r="E889" s="2"/>
      <c r="F889" s="15"/>
      <c r="G889" s="15"/>
      <c r="H889" s="2"/>
      <c r="I889" s="2"/>
      <c r="J889" s="2"/>
      <c r="K889" s="2"/>
      <c r="L889" s="2"/>
    </row>
    <row r="890" spans="1:12" s="4" customFormat="1">
      <c r="A890" s="2"/>
      <c r="B890" s="2"/>
      <c r="C890" s="3"/>
      <c r="D890" s="3"/>
      <c r="E890" s="2"/>
      <c r="F890" s="15"/>
      <c r="G890" s="15"/>
      <c r="H890" s="2"/>
      <c r="I890" s="2"/>
      <c r="J890" s="2"/>
      <c r="K890" s="2"/>
      <c r="L890" s="2"/>
    </row>
    <row r="891" spans="1:12" s="4" customFormat="1">
      <c r="A891" s="2"/>
      <c r="B891" s="2"/>
      <c r="C891" s="3"/>
      <c r="D891" s="3"/>
      <c r="E891" s="2"/>
      <c r="F891" s="15"/>
      <c r="G891" s="15"/>
      <c r="H891" s="2"/>
      <c r="I891" s="2"/>
      <c r="J891" s="2"/>
      <c r="K891" s="2"/>
      <c r="L891" s="2"/>
    </row>
    <row r="892" spans="1:12" s="4" customFormat="1">
      <c r="A892" s="2"/>
      <c r="B892" s="2"/>
      <c r="C892" s="3"/>
      <c r="D892" s="3"/>
      <c r="E892" s="2"/>
      <c r="F892" s="15"/>
      <c r="G892" s="15"/>
      <c r="H892" s="2"/>
      <c r="I892" s="2"/>
      <c r="J892" s="2"/>
      <c r="K892" s="2"/>
      <c r="L892" s="2"/>
    </row>
    <row r="893" spans="1:12" s="4" customFormat="1">
      <c r="A893" s="2"/>
      <c r="B893" s="2"/>
      <c r="C893" s="3"/>
      <c r="D893" s="3"/>
      <c r="E893" s="2"/>
      <c r="F893" s="15"/>
      <c r="G893" s="15"/>
      <c r="H893" s="2"/>
      <c r="I893" s="2"/>
      <c r="J893" s="2"/>
      <c r="K893" s="2"/>
      <c r="L893" s="2"/>
    </row>
    <row r="894" spans="1:12" s="4" customFormat="1">
      <c r="A894" s="2"/>
      <c r="B894" s="2"/>
      <c r="C894" s="3"/>
      <c r="D894" s="3"/>
      <c r="E894" s="2"/>
      <c r="F894" s="15"/>
      <c r="G894" s="15"/>
      <c r="H894" s="2"/>
      <c r="I894" s="2"/>
      <c r="J894" s="2"/>
      <c r="K894" s="2"/>
      <c r="L894" s="2"/>
    </row>
    <row r="895" spans="1:12" s="4" customFormat="1">
      <c r="A895" s="2"/>
      <c r="B895" s="2"/>
      <c r="C895" s="3"/>
      <c r="D895" s="3"/>
      <c r="E895" s="2"/>
      <c r="F895" s="15"/>
      <c r="G895" s="15"/>
      <c r="H895" s="2"/>
      <c r="I895" s="2"/>
      <c r="J895" s="2"/>
      <c r="K895" s="2"/>
      <c r="L895" s="2"/>
    </row>
    <row r="896" spans="1:12" s="4" customFormat="1">
      <c r="A896" s="2"/>
      <c r="B896" s="2"/>
      <c r="C896" s="3"/>
      <c r="D896" s="3"/>
      <c r="E896" s="2"/>
      <c r="F896" s="15"/>
      <c r="G896" s="15"/>
      <c r="H896" s="2"/>
      <c r="I896" s="2"/>
      <c r="J896" s="2"/>
      <c r="K896" s="2"/>
      <c r="L896" s="2"/>
    </row>
    <row r="897" spans="1:12" s="4" customFormat="1">
      <c r="A897" s="2"/>
      <c r="B897" s="2"/>
      <c r="C897" s="3"/>
      <c r="D897" s="3"/>
      <c r="E897" s="2"/>
      <c r="F897" s="15"/>
      <c r="G897" s="15"/>
      <c r="H897" s="2"/>
      <c r="I897" s="2"/>
      <c r="J897" s="2"/>
      <c r="K897" s="2"/>
      <c r="L897" s="2"/>
    </row>
    <row r="898" spans="1:12" s="4" customFormat="1">
      <c r="A898" s="2"/>
      <c r="B898" s="2"/>
      <c r="C898" s="3"/>
      <c r="D898" s="3"/>
      <c r="E898" s="2"/>
      <c r="F898" s="15"/>
      <c r="G898" s="15"/>
      <c r="H898" s="2"/>
      <c r="I898" s="2"/>
      <c r="J898" s="2"/>
      <c r="K898" s="2"/>
      <c r="L898" s="2"/>
    </row>
    <row r="899" spans="1:12" s="4" customFormat="1">
      <c r="A899" s="2"/>
      <c r="B899" s="2"/>
      <c r="C899" s="3"/>
      <c r="D899" s="3"/>
      <c r="E899" s="2"/>
      <c r="F899" s="15"/>
      <c r="G899" s="15"/>
      <c r="H899" s="2"/>
      <c r="I899" s="2"/>
      <c r="J899" s="2"/>
      <c r="K899" s="2"/>
      <c r="L899" s="2"/>
    </row>
    <row r="900" spans="1:12" s="4" customFormat="1">
      <c r="A900" s="2"/>
      <c r="B900" s="2"/>
      <c r="C900" s="3"/>
      <c r="D900" s="3"/>
      <c r="E900" s="2"/>
      <c r="F900" s="15"/>
      <c r="G900" s="15"/>
      <c r="H900" s="2"/>
      <c r="I900" s="2"/>
      <c r="J900" s="2"/>
      <c r="K900" s="2"/>
      <c r="L900" s="2"/>
    </row>
    <row r="901" spans="1:12" s="4" customFormat="1">
      <c r="A901" s="2"/>
      <c r="B901" s="2"/>
      <c r="C901" s="3"/>
      <c r="D901" s="3"/>
      <c r="E901" s="2"/>
      <c r="F901" s="15"/>
      <c r="G901" s="15"/>
      <c r="H901" s="2"/>
      <c r="I901" s="2"/>
      <c r="J901" s="2"/>
      <c r="K901" s="2"/>
      <c r="L901" s="2"/>
    </row>
    <row r="902" spans="1:12" s="4" customFormat="1">
      <c r="A902" s="2"/>
      <c r="B902" s="2"/>
      <c r="C902" s="3"/>
      <c r="D902" s="3"/>
      <c r="E902" s="2"/>
      <c r="F902" s="15"/>
      <c r="G902" s="15"/>
      <c r="H902" s="2"/>
      <c r="I902" s="2"/>
      <c r="J902" s="2"/>
      <c r="K902" s="2"/>
      <c r="L902" s="2"/>
    </row>
    <row r="903" spans="1:12" s="4" customFormat="1">
      <c r="A903" s="2"/>
      <c r="B903" s="2"/>
      <c r="C903" s="3"/>
      <c r="D903" s="3"/>
      <c r="E903" s="2"/>
      <c r="F903" s="15"/>
      <c r="G903" s="15"/>
      <c r="H903" s="2"/>
      <c r="I903" s="2"/>
      <c r="J903" s="2"/>
      <c r="K903" s="2"/>
      <c r="L903" s="2"/>
    </row>
    <row r="904" spans="1:12" s="4" customFormat="1">
      <c r="A904" s="2"/>
      <c r="B904" s="2"/>
      <c r="C904" s="3"/>
      <c r="D904" s="3"/>
      <c r="E904" s="2"/>
      <c r="F904" s="15"/>
      <c r="G904" s="15"/>
      <c r="H904" s="2"/>
      <c r="I904" s="2"/>
      <c r="J904" s="2"/>
      <c r="K904" s="2"/>
      <c r="L904" s="2"/>
    </row>
    <row r="905" spans="1:12" s="4" customFormat="1">
      <c r="A905" s="2"/>
      <c r="B905" s="2"/>
      <c r="C905" s="3"/>
      <c r="D905" s="3"/>
      <c r="E905" s="2"/>
      <c r="F905" s="15"/>
      <c r="G905" s="15"/>
      <c r="H905" s="2"/>
      <c r="I905" s="2"/>
      <c r="J905" s="2"/>
      <c r="K905" s="2"/>
      <c r="L905" s="2"/>
    </row>
    <row r="906" spans="1:12" s="4" customFormat="1">
      <c r="A906" s="2"/>
      <c r="B906" s="2"/>
      <c r="C906" s="3"/>
      <c r="D906" s="3"/>
      <c r="E906" s="2"/>
      <c r="F906" s="15"/>
      <c r="G906" s="15"/>
      <c r="H906" s="2"/>
      <c r="I906" s="2"/>
      <c r="J906" s="2"/>
      <c r="K906" s="2"/>
      <c r="L906" s="2"/>
    </row>
    <row r="907" spans="1:12" s="4" customFormat="1">
      <c r="A907" s="2"/>
      <c r="B907" s="2"/>
      <c r="C907" s="3"/>
      <c r="D907" s="3"/>
      <c r="E907" s="2"/>
      <c r="F907" s="15"/>
      <c r="G907" s="15"/>
      <c r="H907" s="2"/>
      <c r="I907" s="2"/>
      <c r="J907" s="2"/>
      <c r="K907" s="2"/>
      <c r="L907" s="2"/>
    </row>
    <row r="908" spans="1:12" s="4" customFormat="1">
      <c r="A908" s="2"/>
      <c r="B908" s="2"/>
      <c r="C908" s="3"/>
      <c r="D908" s="3"/>
      <c r="E908" s="2"/>
      <c r="F908" s="15"/>
      <c r="G908" s="15"/>
      <c r="H908" s="2"/>
      <c r="I908" s="2"/>
      <c r="J908" s="2"/>
      <c r="K908" s="2"/>
      <c r="L908" s="2"/>
    </row>
    <row r="909" spans="1:12" s="4" customFormat="1">
      <c r="A909" s="2"/>
      <c r="B909" s="2"/>
      <c r="C909" s="3"/>
      <c r="D909" s="3"/>
      <c r="E909" s="2"/>
      <c r="F909" s="15"/>
      <c r="G909" s="15"/>
      <c r="H909" s="2"/>
      <c r="I909" s="2"/>
      <c r="J909" s="2"/>
      <c r="K909" s="2"/>
      <c r="L909" s="2"/>
    </row>
    <row r="910" spans="1:12" s="4" customFormat="1">
      <c r="A910" s="2"/>
      <c r="B910" s="2"/>
      <c r="C910" s="3"/>
      <c r="D910" s="3"/>
      <c r="E910" s="2"/>
      <c r="F910" s="15"/>
      <c r="G910" s="15"/>
      <c r="H910" s="2"/>
      <c r="I910" s="2"/>
      <c r="J910" s="2"/>
      <c r="K910" s="2"/>
      <c r="L910" s="2"/>
    </row>
    <row r="911" spans="1:12" s="4" customFormat="1">
      <c r="A911" s="2"/>
      <c r="B911" s="2"/>
      <c r="C911" s="3"/>
      <c r="D911" s="3"/>
      <c r="E911" s="2"/>
      <c r="F911" s="15"/>
      <c r="G911" s="15"/>
      <c r="H911" s="2"/>
      <c r="I911" s="2"/>
      <c r="J911" s="2"/>
      <c r="K911" s="2"/>
      <c r="L911" s="2"/>
    </row>
    <row r="912" spans="1:12" s="4" customFormat="1">
      <c r="A912" s="2"/>
      <c r="B912" s="2"/>
      <c r="C912" s="3"/>
      <c r="D912" s="3"/>
      <c r="E912" s="2"/>
      <c r="F912" s="15"/>
      <c r="G912" s="15"/>
      <c r="H912" s="2"/>
      <c r="I912" s="2"/>
      <c r="J912" s="2"/>
      <c r="K912" s="2"/>
      <c r="L912" s="2"/>
    </row>
    <row r="913" spans="1:12" s="4" customFormat="1">
      <c r="A913" s="2"/>
      <c r="B913" s="2"/>
      <c r="C913" s="3"/>
      <c r="D913" s="3"/>
      <c r="E913" s="2"/>
      <c r="F913" s="15"/>
      <c r="G913" s="15"/>
      <c r="H913" s="2"/>
      <c r="I913" s="2"/>
      <c r="J913" s="2"/>
      <c r="K913" s="2"/>
      <c r="L913" s="2"/>
    </row>
    <row r="914" spans="1:12" s="4" customFormat="1">
      <c r="A914" s="2"/>
      <c r="B914" s="2"/>
      <c r="C914" s="3"/>
      <c r="D914" s="3"/>
      <c r="E914" s="2"/>
      <c r="F914" s="15"/>
      <c r="G914" s="15"/>
      <c r="H914" s="2"/>
      <c r="I914" s="2"/>
      <c r="J914" s="2"/>
      <c r="K914" s="2"/>
      <c r="L914" s="2"/>
    </row>
    <row r="915" spans="1:12" s="4" customFormat="1">
      <c r="A915" s="2"/>
      <c r="B915" s="2"/>
      <c r="C915" s="3"/>
      <c r="D915" s="3"/>
      <c r="E915" s="2"/>
      <c r="F915" s="15"/>
      <c r="G915" s="15"/>
      <c r="H915" s="2"/>
      <c r="I915" s="2"/>
      <c r="J915" s="2"/>
      <c r="K915" s="2"/>
      <c r="L915" s="2"/>
    </row>
    <row r="916" spans="1:12" s="4" customFormat="1">
      <c r="A916" s="2"/>
      <c r="B916" s="2"/>
      <c r="C916" s="3"/>
      <c r="D916" s="3"/>
      <c r="E916" s="2"/>
      <c r="F916" s="15"/>
      <c r="G916" s="15"/>
      <c r="H916" s="2"/>
      <c r="I916" s="2"/>
      <c r="J916" s="2"/>
      <c r="K916" s="2"/>
      <c r="L916" s="2"/>
    </row>
    <row r="917" spans="1:12" s="4" customFormat="1">
      <c r="A917" s="2"/>
      <c r="B917" s="2"/>
      <c r="C917" s="3"/>
      <c r="D917" s="3"/>
      <c r="E917" s="2"/>
      <c r="F917" s="15"/>
      <c r="G917" s="15"/>
      <c r="H917" s="2"/>
      <c r="I917" s="2"/>
      <c r="J917" s="2"/>
      <c r="K917" s="2"/>
      <c r="L917" s="2"/>
    </row>
    <row r="918" spans="1:12" s="5" customFormat="1">
      <c r="A918" s="2"/>
      <c r="B918" s="2"/>
      <c r="C918" s="3"/>
      <c r="D918" s="3"/>
      <c r="E918" s="2"/>
      <c r="F918" s="15"/>
      <c r="G918" s="15"/>
      <c r="H918" s="2"/>
      <c r="I918" s="2"/>
      <c r="J918" s="2"/>
      <c r="K918" s="2"/>
      <c r="L918" s="2"/>
    </row>
    <row r="919" spans="1:12" s="5" customFormat="1">
      <c r="A919" s="2"/>
      <c r="B919" s="2"/>
      <c r="C919" s="3"/>
      <c r="D919" s="3"/>
      <c r="E919" s="2"/>
      <c r="F919" s="15"/>
      <c r="G919" s="15"/>
      <c r="H919" s="2"/>
      <c r="I919" s="2"/>
      <c r="J919" s="2"/>
      <c r="K919" s="2"/>
      <c r="L919" s="2"/>
    </row>
    <row r="920" spans="1:12" s="5" customFormat="1">
      <c r="A920" s="2"/>
      <c r="B920" s="2"/>
      <c r="C920" s="3"/>
      <c r="D920" s="3"/>
      <c r="E920" s="2"/>
      <c r="F920" s="15"/>
      <c r="G920" s="15"/>
      <c r="H920" s="2"/>
      <c r="I920" s="2"/>
      <c r="J920" s="2"/>
      <c r="K920" s="2"/>
      <c r="L920" s="2"/>
    </row>
    <row r="921" spans="1:12" s="5" customFormat="1">
      <c r="A921" s="2"/>
      <c r="B921" s="2"/>
      <c r="C921" s="3"/>
      <c r="D921" s="3"/>
      <c r="E921" s="2"/>
      <c r="F921" s="15"/>
      <c r="G921" s="15"/>
      <c r="H921" s="2"/>
      <c r="I921" s="2"/>
      <c r="J921" s="2"/>
      <c r="K921" s="2"/>
      <c r="L921" s="2"/>
    </row>
    <row r="922" spans="1:12" s="5" customFormat="1">
      <c r="A922" s="2"/>
      <c r="B922" s="2"/>
      <c r="C922" s="3"/>
      <c r="D922" s="3"/>
      <c r="E922" s="2"/>
      <c r="F922" s="15"/>
      <c r="G922" s="15"/>
      <c r="H922" s="2"/>
      <c r="I922" s="2"/>
      <c r="J922" s="2"/>
      <c r="K922" s="2"/>
      <c r="L922" s="2"/>
    </row>
    <row r="923" spans="1:12" s="5" customFormat="1">
      <c r="A923" s="2"/>
      <c r="B923" s="2"/>
      <c r="C923" s="3"/>
      <c r="D923" s="3"/>
      <c r="E923" s="2"/>
      <c r="F923" s="15"/>
      <c r="G923" s="15"/>
      <c r="H923" s="2"/>
      <c r="I923" s="2"/>
      <c r="J923" s="2"/>
      <c r="K923" s="2"/>
      <c r="L923" s="2"/>
    </row>
    <row r="924" spans="1:12" s="5" customFormat="1">
      <c r="A924" s="2"/>
      <c r="B924" s="2"/>
      <c r="C924" s="3"/>
      <c r="D924" s="3"/>
      <c r="E924" s="2"/>
      <c r="F924" s="15"/>
      <c r="G924" s="15"/>
      <c r="H924" s="2"/>
      <c r="I924" s="2"/>
      <c r="J924" s="2"/>
      <c r="K924" s="2"/>
      <c r="L924" s="2"/>
    </row>
    <row r="925" spans="1:12" s="5" customFormat="1">
      <c r="A925" s="2"/>
      <c r="B925" s="2"/>
      <c r="C925" s="3"/>
      <c r="D925" s="3"/>
      <c r="E925" s="2"/>
      <c r="F925" s="15"/>
      <c r="G925" s="15"/>
      <c r="H925" s="2"/>
      <c r="I925" s="2"/>
      <c r="J925" s="2"/>
      <c r="K925" s="2"/>
      <c r="L925" s="2"/>
    </row>
    <row r="926" spans="1:12" s="5" customFormat="1">
      <c r="A926" s="2"/>
      <c r="B926" s="2"/>
      <c r="C926" s="3"/>
      <c r="D926" s="3"/>
      <c r="E926" s="2"/>
      <c r="F926" s="15"/>
      <c r="G926" s="15"/>
      <c r="H926" s="2"/>
      <c r="I926" s="2"/>
      <c r="J926" s="2"/>
      <c r="K926" s="2"/>
      <c r="L926" s="2"/>
    </row>
    <row r="927" spans="1:12" s="5" customFormat="1">
      <c r="A927" s="2"/>
      <c r="B927" s="2"/>
      <c r="C927" s="3"/>
      <c r="D927" s="3"/>
      <c r="E927" s="2"/>
      <c r="F927" s="15"/>
      <c r="G927" s="15"/>
      <c r="H927" s="2"/>
      <c r="I927" s="2"/>
      <c r="J927" s="2"/>
      <c r="K927" s="2"/>
      <c r="L927" s="2"/>
    </row>
    <row r="928" spans="1:12" s="5" customFormat="1">
      <c r="A928" s="2"/>
      <c r="B928" s="2"/>
      <c r="C928" s="3"/>
      <c r="D928" s="3"/>
      <c r="E928" s="2"/>
      <c r="F928" s="15"/>
      <c r="G928" s="15"/>
      <c r="H928" s="2"/>
      <c r="I928" s="2"/>
      <c r="J928" s="2"/>
      <c r="K928" s="2"/>
      <c r="L928" s="2"/>
    </row>
    <row r="929" spans="1:12" s="5" customFormat="1">
      <c r="A929" s="2"/>
      <c r="B929" s="2"/>
      <c r="C929" s="3"/>
      <c r="D929" s="3"/>
      <c r="E929" s="2"/>
      <c r="F929" s="15"/>
      <c r="G929" s="15"/>
      <c r="H929" s="2"/>
      <c r="I929" s="2"/>
      <c r="J929" s="2"/>
      <c r="K929" s="2"/>
      <c r="L929" s="2"/>
    </row>
    <row r="930" spans="1:12" s="5" customFormat="1">
      <c r="A930" s="2"/>
      <c r="B930" s="2"/>
      <c r="C930" s="3"/>
      <c r="D930" s="3"/>
      <c r="E930" s="2"/>
      <c r="F930" s="15"/>
      <c r="G930" s="15"/>
      <c r="H930" s="2"/>
      <c r="I930" s="2"/>
      <c r="J930" s="2"/>
      <c r="K930" s="2"/>
      <c r="L930" s="2"/>
    </row>
    <row r="931" spans="1:12" s="5" customFormat="1">
      <c r="A931" s="2"/>
      <c r="B931" s="2"/>
      <c r="C931" s="3"/>
      <c r="D931" s="3"/>
      <c r="E931" s="2"/>
      <c r="F931" s="15"/>
      <c r="G931" s="15"/>
      <c r="H931" s="2"/>
      <c r="I931" s="2"/>
      <c r="J931" s="2"/>
      <c r="K931" s="2"/>
      <c r="L931" s="2"/>
    </row>
    <row r="932" spans="1:12" s="5" customFormat="1">
      <c r="A932" s="2"/>
      <c r="B932" s="2"/>
      <c r="C932" s="3"/>
      <c r="D932" s="3"/>
      <c r="E932" s="2"/>
      <c r="F932" s="15"/>
      <c r="G932" s="15"/>
      <c r="H932" s="2"/>
      <c r="I932" s="2"/>
      <c r="J932" s="2"/>
      <c r="K932" s="2"/>
      <c r="L932" s="2"/>
    </row>
    <row r="933" spans="1:12" s="5" customFormat="1">
      <c r="A933" s="2"/>
      <c r="B933" s="2"/>
      <c r="C933" s="3"/>
      <c r="D933" s="3"/>
      <c r="E933" s="2"/>
      <c r="F933" s="15"/>
      <c r="G933" s="15"/>
      <c r="H933" s="2"/>
      <c r="I933" s="2"/>
      <c r="J933" s="2"/>
      <c r="K933" s="2"/>
      <c r="L933" s="2"/>
    </row>
    <row r="934" spans="1:12" s="5" customFormat="1">
      <c r="A934" s="2"/>
      <c r="B934" s="2"/>
      <c r="C934" s="3"/>
      <c r="D934" s="3"/>
      <c r="E934" s="2"/>
      <c r="F934" s="15"/>
      <c r="G934" s="15"/>
      <c r="H934" s="2"/>
      <c r="I934" s="2"/>
      <c r="J934" s="2"/>
      <c r="K934" s="2"/>
      <c r="L934" s="2"/>
    </row>
    <row r="935" spans="1:12" s="5" customFormat="1">
      <c r="A935" s="2"/>
      <c r="B935" s="2"/>
      <c r="C935" s="3"/>
      <c r="D935" s="3"/>
      <c r="E935" s="2"/>
      <c r="F935" s="15"/>
      <c r="G935" s="15"/>
      <c r="H935" s="2"/>
      <c r="I935" s="2"/>
      <c r="J935" s="2"/>
      <c r="K935" s="2"/>
      <c r="L935" s="2"/>
    </row>
    <row r="936" spans="1:12" s="5" customFormat="1">
      <c r="A936" s="2"/>
      <c r="B936" s="2"/>
      <c r="C936" s="3"/>
      <c r="D936" s="3"/>
      <c r="E936" s="2"/>
      <c r="F936" s="15"/>
      <c r="G936" s="15"/>
      <c r="H936" s="2"/>
      <c r="I936" s="2"/>
      <c r="J936" s="2"/>
      <c r="K936" s="2"/>
      <c r="L936" s="2"/>
    </row>
    <row r="937" spans="1:12" s="5" customFormat="1">
      <c r="A937" s="2"/>
      <c r="B937" s="2"/>
      <c r="C937" s="3"/>
      <c r="D937" s="3"/>
      <c r="E937" s="2"/>
      <c r="F937" s="15"/>
      <c r="G937" s="15"/>
      <c r="H937" s="2"/>
      <c r="I937" s="2"/>
      <c r="J937" s="2"/>
      <c r="K937" s="2"/>
      <c r="L937" s="2"/>
    </row>
    <row r="938" spans="1:12" s="5" customFormat="1">
      <c r="A938" s="2"/>
      <c r="B938" s="2"/>
      <c r="C938" s="3"/>
      <c r="D938" s="3"/>
      <c r="E938" s="2"/>
      <c r="F938" s="15"/>
      <c r="G938" s="15"/>
      <c r="H938" s="2"/>
      <c r="I938" s="2"/>
      <c r="J938" s="2"/>
      <c r="K938" s="2"/>
      <c r="L938" s="2"/>
    </row>
    <row r="939" spans="1:12" s="5" customFormat="1">
      <c r="A939" s="2"/>
      <c r="B939" s="2"/>
      <c r="C939" s="3"/>
      <c r="D939" s="3"/>
      <c r="E939" s="2"/>
      <c r="F939" s="15"/>
      <c r="G939" s="15"/>
      <c r="H939" s="2"/>
      <c r="I939" s="2"/>
      <c r="J939" s="2"/>
      <c r="K939" s="2"/>
      <c r="L939" s="2"/>
    </row>
    <row r="940" spans="1:12" s="5" customFormat="1">
      <c r="A940" s="2"/>
      <c r="B940" s="2"/>
      <c r="C940" s="3"/>
      <c r="D940" s="3"/>
      <c r="E940" s="2"/>
      <c r="F940" s="15"/>
      <c r="G940" s="15"/>
      <c r="H940" s="2"/>
      <c r="I940" s="2"/>
      <c r="J940" s="2"/>
      <c r="K940" s="2"/>
      <c r="L940" s="2"/>
    </row>
    <row r="941" spans="1:12" s="5" customFormat="1">
      <c r="A941" s="2"/>
      <c r="B941" s="2"/>
      <c r="C941" s="3"/>
      <c r="D941" s="3"/>
      <c r="E941" s="2"/>
      <c r="F941" s="15"/>
      <c r="G941" s="15"/>
      <c r="H941" s="2"/>
      <c r="I941" s="2"/>
      <c r="J941" s="2"/>
      <c r="K941" s="2"/>
      <c r="L941" s="2"/>
    </row>
    <row r="942" spans="1:12" s="5" customFormat="1">
      <c r="A942" s="2"/>
      <c r="B942" s="2"/>
      <c r="C942" s="3"/>
      <c r="D942" s="3"/>
      <c r="E942" s="2"/>
      <c r="F942" s="15"/>
      <c r="G942" s="15"/>
      <c r="H942" s="2"/>
      <c r="I942" s="2"/>
      <c r="J942" s="2"/>
      <c r="K942" s="2"/>
      <c r="L942" s="2"/>
    </row>
    <row r="943" spans="1:12" s="4" customFormat="1">
      <c r="A943" s="2"/>
      <c r="B943" s="2"/>
      <c r="C943" s="3"/>
      <c r="D943" s="3"/>
      <c r="E943" s="2"/>
      <c r="F943" s="15"/>
      <c r="G943" s="15"/>
      <c r="H943" s="2"/>
      <c r="I943" s="2"/>
      <c r="J943" s="2"/>
      <c r="K943" s="2"/>
      <c r="L943" s="2"/>
    </row>
    <row r="944" spans="1:12" s="4" customFormat="1">
      <c r="A944" s="2"/>
      <c r="B944" s="2"/>
      <c r="C944" s="3"/>
      <c r="D944" s="3"/>
      <c r="E944" s="2"/>
      <c r="F944" s="15"/>
      <c r="G944" s="15"/>
      <c r="H944" s="2"/>
      <c r="I944" s="2"/>
      <c r="J944" s="2"/>
      <c r="K944" s="2"/>
      <c r="L944" s="2"/>
    </row>
    <row r="945" spans="1:12" s="4" customFormat="1">
      <c r="A945" s="2"/>
      <c r="B945" s="2"/>
      <c r="C945" s="3"/>
      <c r="D945" s="3"/>
      <c r="E945" s="2"/>
      <c r="F945" s="15"/>
      <c r="G945" s="15"/>
      <c r="H945" s="2"/>
      <c r="I945" s="2"/>
      <c r="J945" s="2"/>
      <c r="K945" s="2"/>
      <c r="L945" s="2"/>
    </row>
    <row r="946" spans="1:12" s="4" customFormat="1">
      <c r="A946" s="2"/>
      <c r="B946" s="2"/>
      <c r="C946" s="3"/>
      <c r="D946" s="3"/>
      <c r="E946" s="2"/>
      <c r="F946" s="15"/>
      <c r="G946" s="15"/>
      <c r="H946" s="2"/>
      <c r="I946" s="2"/>
      <c r="J946" s="2"/>
      <c r="K946" s="2"/>
      <c r="L946" s="2"/>
    </row>
    <row r="947" spans="1:12" s="4" customFormat="1">
      <c r="A947" s="2"/>
      <c r="B947" s="2"/>
      <c r="C947" s="3"/>
      <c r="D947" s="3"/>
      <c r="E947" s="2"/>
      <c r="F947" s="15"/>
      <c r="G947" s="15"/>
      <c r="H947" s="2"/>
      <c r="I947" s="2"/>
      <c r="J947" s="2"/>
      <c r="K947" s="2"/>
      <c r="L947" s="2"/>
    </row>
    <row r="948" spans="1:12" s="4" customFormat="1">
      <c r="A948" s="2"/>
      <c r="B948" s="2"/>
      <c r="C948" s="3"/>
      <c r="D948" s="3"/>
      <c r="E948" s="2"/>
      <c r="F948" s="15"/>
      <c r="G948" s="15"/>
      <c r="H948" s="2"/>
      <c r="I948" s="2"/>
      <c r="J948" s="2"/>
      <c r="K948" s="2"/>
      <c r="L948" s="2"/>
    </row>
    <row r="949" spans="1:12" s="4" customFormat="1">
      <c r="A949" s="2"/>
      <c r="B949" s="2"/>
      <c r="C949" s="3"/>
      <c r="D949" s="3"/>
      <c r="E949" s="2"/>
      <c r="F949" s="15"/>
      <c r="G949" s="15"/>
      <c r="H949" s="2"/>
      <c r="I949" s="2"/>
      <c r="J949" s="2"/>
      <c r="K949" s="2"/>
      <c r="L949" s="2"/>
    </row>
    <row r="950" spans="1:12" s="4" customFormat="1">
      <c r="A950" s="2"/>
      <c r="B950" s="2"/>
      <c r="C950" s="3"/>
      <c r="D950" s="3"/>
      <c r="E950" s="2"/>
      <c r="F950" s="15"/>
      <c r="G950" s="15"/>
      <c r="H950" s="2"/>
      <c r="I950" s="2"/>
      <c r="J950" s="2"/>
      <c r="K950" s="2"/>
      <c r="L950" s="2"/>
    </row>
    <row r="951" spans="1:12" s="4" customFormat="1">
      <c r="A951" s="2"/>
      <c r="B951" s="2"/>
      <c r="C951" s="3"/>
      <c r="D951" s="3"/>
      <c r="E951" s="2"/>
      <c r="F951" s="15"/>
      <c r="G951" s="15"/>
      <c r="H951" s="2"/>
      <c r="I951" s="2"/>
      <c r="J951" s="2"/>
      <c r="K951" s="2"/>
      <c r="L951" s="2"/>
    </row>
    <row r="952" spans="1:12" s="4" customFormat="1">
      <c r="A952" s="2"/>
      <c r="B952" s="2"/>
      <c r="C952" s="3"/>
      <c r="D952" s="3"/>
      <c r="E952" s="2"/>
      <c r="F952" s="15"/>
      <c r="G952" s="15"/>
      <c r="H952" s="2"/>
      <c r="I952" s="2"/>
      <c r="J952" s="2"/>
      <c r="K952" s="2"/>
      <c r="L952" s="2"/>
    </row>
    <row r="953" spans="1:12" s="4" customFormat="1">
      <c r="A953" s="2"/>
      <c r="B953" s="2"/>
      <c r="C953" s="3"/>
      <c r="D953" s="3"/>
      <c r="E953" s="2"/>
      <c r="F953" s="15"/>
      <c r="G953" s="15"/>
      <c r="H953" s="2"/>
      <c r="I953" s="2"/>
      <c r="J953" s="2"/>
      <c r="K953" s="2"/>
      <c r="L953" s="2"/>
    </row>
    <row r="954" spans="1:12" s="4" customFormat="1">
      <c r="A954" s="2"/>
      <c r="B954" s="2"/>
      <c r="C954" s="3"/>
      <c r="D954" s="3"/>
      <c r="E954" s="2"/>
      <c r="F954" s="15"/>
      <c r="G954" s="15"/>
      <c r="H954" s="2"/>
      <c r="I954" s="2"/>
      <c r="J954" s="2"/>
      <c r="K954" s="2"/>
      <c r="L954" s="2"/>
    </row>
    <row r="955" spans="1:12" s="4" customFormat="1">
      <c r="A955" s="2"/>
      <c r="B955" s="2"/>
      <c r="C955" s="3"/>
      <c r="D955" s="3"/>
      <c r="E955" s="2"/>
      <c r="F955" s="15"/>
      <c r="G955" s="15"/>
      <c r="H955" s="2"/>
      <c r="I955" s="2"/>
      <c r="J955" s="2"/>
      <c r="K955" s="2"/>
      <c r="L955" s="2"/>
    </row>
    <row r="956" spans="1:12" s="4" customFormat="1">
      <c r="A956" s="2"/>
      <c r="B956" s="2"/>
      <c r="C956" s="3"/>
      <c r="D956" s="3"/>
      <c r="E956" s="2"/>
      <c r="F956" s="15"/>
      <c r="G956" s="15"/>
      <c r="H956" s="2"/>
      <c r="I956" s="2"/>
      <c r="J956" s="2"/>
      <c r="K956" s="2"/>
      <c r="L956" s="2"/>
    </row>
    <row r="957" spans="1:12" s="4" customFormat="1">
      <c r="A957" s="2"/>
      <c r="B957" s="2"/>
      <c r="C957" s="3"/>
      <c r="D957" s="3"/>
      <c r="E957" s="2"/>
      <c r="F957" s="15"/>
      <c r="G957" s="15"/>
      <c r="H957" s="2"/>
      <c r="I957" s="2"/>
      <c r="J957" s="2"/>
      <c r="K957" s="2"/>
      <c r="L957" s="2"/>
    </row>
    <row r="958" spans="1:12" s="4" customFormat="1">
      <c r="A958" s="2"/>
      <c r="B958" s="2"/>
      <c r="C958" s="3"/>
      <c r="D958" s="3"/>
      <c r="E958" s="2"/>
      <c r="F958" s="15"/>
      <c r="G958" s="15"/>
      <c r="H958" s="2"/>
      <c r="I958" s="2"/>
      <c r="J958" s="2"/>
      <c r="K958" s="2"/>
      <c r="L958" s="2"/>
    </row>
    <row r="959" spans="1:12" s="4" customFormat="1">
      <c r="A959" s="2"/>
      <c r="B959" s="2"/>
      <c r="C959" s="3"/>
      <c r="D959" s="3"/>
      <c r="E959" s="2"/>
      <c r="F959" s="15"/>
      <c r="G959" s="15"/>
      <c r="H959" s="2"/>
      <c r="I959" s="2"/>
      <c r="J959" s="2"/>
      <c r="K959" s="2"/>
      <c r="L959" s="2"/>
    </row>
    <row r="960" spans="1:12" s="4" customFormat="1">
      <c r="A960" s="2"/>
      <c r="B960" s="2"/>
      <c r="C960" s="3"/>
      <c r="D960" s="3"/>
      <c r="E960" s="2"/>
      <c r="F960" s="15"/>
      <c r="G960" s="15"/>
      <c r="H960" s="2"/>
      <c r="I960" s="2"/>
      <c r="J960" s="2"/>
      <c r="K960" s="2"/>
      <c r="L960" s="2"/>
    </row>
    <row r="961" spans="1:12" s="4" customFormat="1">
      <c r="A961" s="2"/>
      <c r="B961" s="2"/>
      <c r="C961" s="3"/>
      <c r="D961" s="3"/>
      <c r="E961" s="2"/>
      <c r="F961" s="15"/>
      <c r="G961" s="15"/>
      <c r="H961" s="2"/>
      <c r="I961" s="2"/>
      <c r="J961" s="2"/>
      <c r="K961" s="2"/>
      <c r="L961" s="2"/>
    </row>
    <row r="962" spans="1:12" s="4" customFormat="1">
      <c r="A962" s="2"/>
      <c r="B962" s="2"/>
      <c r="C962" s="3"/>
      <c r="D962" s="3"/>
      <c r="E962" s="2"/>
      <c r="F962" s="15"/>
      <c r="G962" s="15"/>
      <c r="H962" s="2"/>
      <c r="I962" s="2"/>
      <c r="J962" s="2"/>
      <c r="K962" s="2"/>
      <c r="L962" s="2"/>
    </row>
    <row r="963" spans="1:12" s="4" customFormat="1">
      <c r="A963" s="2"/>
      <c r="B963" s="2"/>
      <c r="C963" s="3"/>
      <c r="D963" s="3"/>
      <c r="E963" s="2"/>
      <c r="F963" s="15"/>
      <c r="G963" s="15"/>
      <c r="H963" s="2"/>
      <c r="I963" s="2"/>
      <c r="J963" s="2"/>
      <c r="K963" s="2"/>
      <c r="L963" s="2"/>
    </row>
    <row r="964" spans="1:12" s="4" customFormat="1">
      <c r="A964" s="2"/>
      <c r="B964" s="2"/>
      <c r="C964" s="3"/>
      <c r="D964" s="3"/>
      <c r="E964" s="2"/>
      <c r="F964" s="15"/>
      <c r="G964" s="15"/>
      <c r="H964" s="2"/>
      <c r="I964" s="2"/>
      <c r="J964" s="2"/>
      <c r="K964" s="2"/>
      <c r="L964" s="2"/>
    </row>
    <row r="965" spans="1:12" s="4" customFormat="1">
      <c r="A965" s="2"/>
      <c r="B965" s="2"/>
      <c r="C965" s="3"/>
      <c r="D965" s="3"/>
      <c r="E965" s="2"/>
      <c r="F965" s="15"/>
      <c r="G965" s="15"/>
      <c r="H965" s="2"/>
      <c r="I965" s="2"/>
      <c r="J965" s="2"/>
      <c r="K965" s="2"/>
      <c r="L965" s="2"/>
    </row>
    <row r="966" spans="1:12" s="4" customFormat="1">
      <c r="A966" s="2"/>
      <c r="B966" s="2"/>
      <c r="C966" s="3"/>
      <c r="D966" s="3"/>
      <c r="E966" s="2"/>
      <c r="F966" s="15"/>
      <c r="G966" s="15"/>
      <c r="H966" s="2"/>
      <c r="I966" s="2"/>
      <c r="J966" s="2"/>
      <c r="K966" s="2"/>
      <c r="L966" s="2"/>
    </row>
    <row r="967" spans="1:12" s="4" customFormat="1">
      <c r="A967" s="2"/>
      <c r="B967" s="2"/>
      <c r="C967" s="3"/>
      <c r="D967" s="3"/>
      <c r="E967" s="2"/>
      <c r="F967" s="15"/>
      <c r="G967" s="15"/>
      <c r="H967" s="2"/>
      <c r="I967" s="2"/>
      <c r="J967" s="2"/>
      <c r="K967" s="2"/>
      <c r="L967" s="2"/>
    </row>
    <row r="968" spans="1:12" s="4" customFormat="1">
      <c r="A968" s="2"/>
      <c r="B968" s="2"/>
      <c r="C968" s="3"/>
      <c r="D968" s="3"/>
      <c r="E968" s="2"/>
      <c r="F968" s="15"/>
      <c r="G968" s="15"/>
      <c r="H968" s="2"/>
      <c r="I968" s="2"/>
      <c r="J968" s="2"/>
      <c r="K968" s="2"/>
      <c r="L968" s="2"/>
    </row>
    <row r="969" spans="1:12" s="4" customFormat="1">
      <c r="A969" s="2"/>
      <c r="B969" s="2"/>
      <c r="C969" s="3"/>
      <c r="D969" s="3"/>
      <c r="E969" s="2"/>
      <c r="F969" s="15"/>
      <c r="G969" s="15"/>
      <c r="H969" s="2"/>
      <c r="I969" s="2"/>
      <c r="J969" s="2"/>
      <c r="K969" s="2"/>
      <c r="L969" s="2"/>
    </row>
    <row r="970" spans="1:12" s="4" customFormat="1">
      <c r="A970" s="2"/>
      <c r="B970" s="2"/>
      <c r="C970" s="3"/>
      <c r="D970" s="3"/>
      <c r="E970" s="2"/>
      <c r="F970" s="15"/>
      <c r="G970" s="15"/>
      <c r="H970" s="2"/>
      <c r="I970" s="2"/>
      <c r="J970" s="2"/>
      <c r="K970" s="2"/>
      <c r="L970" s="2"/>
    </row>
    <row r="971" spans="1:12" s="4" customFormat="1">
      <c r="A971" s="2"/>
      <c r="B971" s="2"/>
      <c r="C971" s="3"/>
      <c r="D971" s="3"/>
      <c r="E971" s="2"/>
      <c r="F971" s="15"/>
      <c r="G971" s="15"/>
      <c r="H971" s="2"/>
      <c r="I971" s="2"/>
      <c r="J971" s="2"/>
      <c r="K971" s="2"/>
      <c r="L971" s="2"/>
    </row>
    <row r="972" spans="1:12" s="4" customFormat="1">
      <c r="A972" s="2"/>
      <c r="B972" s="2"/>
      <c r="C972" s="3"/>
      <c r="D972" s="3"/>
      <c r="E972" s="2"/>
      <c r="F972" s="15"/>
      <c r="G972" s="15"/>
      <c r="H972" s="2"/>
      <c r="I972" s="2"/>
      <c r="J972" s="2"/>
      <c r="K972" s="2"/>
      <c r="L972" s="2"/>
    </row>
    <row r="973" spans="1:12" s="4" customFormat="1">
      <c r="A973" s="2"/>
      <c r="B973" s="2"/>
      <c r="C973" s="3"/>
      <c r="D973" s="3"/>
      <c r="E973" s="2"/>
      <c r="F973" s="15"/>
      <c r="G973" s="15"/>
      <c r="H973" s="2"/>
      <c r="I973" s="2"/>
      <c r="J973" s="2"/>
      <c r="K973" s="2"/>
      <c r="L973" s="2"/>
    </row>
    <row r="974" spans="1:12" s="4" customFormat="1">
      <c r="A974" s="2"/>
      <c r="B974" s="2"/>
      <c r="C974" s="3"/>
      <c r="D974" s="3"/>
      <c r="E974" s="2"/>
      <c r="F974" s="15"/>
      <c r="G974" s="15"/>
      <c r="H974" s="2"/>
      <c r="I974" s="2"/>
      <c r="J974" s="2"/>
      <c r="K974" s="2"/>
      <c r="L974" s="2"/>
    </row>
    <row r="975" spans="1:12" s="4" customFormat="1">
      <c r="A975" s="2"/>
      <c r="B975" s="2"/>
      <c r="C975" s="3"/>
      <c r="D975" s="3"/>
      <c r="E975" s="2"/>
      <c r="F975" s="15"/>
      <c r="G975" s="15"/>
      <c r="H975" s="2"/>
      <c r="I975" s="2"/>
      <c r="J975" s="2"/>
      <c r="K975" s="2"/>
      <c r="L975" s="2"/>
    </row>
    <row r="976" spans="1:12" s="4" customFormat="1">
      <c r="A976" s="2"/>
      <c r="B976" s="2"/>
      <c r="C976" s="3"/>
      <c r="D976" s="3"/>
      <c r="E976" s="2"/>
      <c r="F976" s="15"/>
      <c r="G976" s="15"/>
      <c r="H976" s="2"/>
      <c r="I976" s="2"/>
      <c r="J976" s="2"/>
      <c r="K976" s="2"/>
      <c r="L976" s="2"/>
    </row>
    <row r="977" spans="1:12" s="4" customFormat="1">
      <c r="A977" s="2"/>
      <c r="B977" s="2"/>
      <c r="C977" s="3"/>
      <c r="D977" s="3"/>
      <c r="E977" s="2"/>
      <c r="F977" s="15"/>
      <c r="G977" s="15"/>
      <c r="H977" s="2"/>
      <c r="I977" s="2"/>
      <c r="J977" s="2"/>
      <c r="K977" s="2"/>
      <c r="L977" s="2"/>
    </row>
    <row r="978" spans="1:12" s="4" customFormat="1">
      <c r="A978" s="2"/>
      <c r="B978" s="2"/>
      <c r="C978" s="3"/>
      <c r="D978" s="3"/>
      <c r="E978" s="2"/>
      <c r="F978" s="15"/>
      <c r="G978" s="15"/>
      <c r="H978" s="2"/>
      <c r="I978" s="2"/>
      <c r="J978" s="2"/>
      <c r="K978" s="2"/>
      <c r="L978" s="2"/>
    </row>
    <row r="979" spans="1:12" s="4" customFormat="1">
      <c r="A979" s="2"/>
      <c r="B979" s="2"/>
      <c r="C979" s="3"/>
      <c r="D979" s="3"/>
      <c r="E979" s="2"/>
      <c r="F979" s="15"/>
      <c r="G979" s="15"/>
      <c r="H979" s="2"/>
      <c r="I979" s="2"/>
      <c r="J979" s="2"/>
      <c r="K979" s="2"/>
      <c r="L979" s="2"/>
    </row>
    <row r="980" spans="1:12" s="4" customFormat="1">
      <c r="A980" s="2"/>
      <c r="B980" s="2"/>
      <c r="C980" s="3"/>
      <c r="D980" s="3"/>
      <c r="E980" s="2"/>
      <c r="F980" s="15"/>
      <c r="G980" s="15"/>
      <c r="H980" s="2"/>
      <c r="I980" s="2"/>
      <c r="J980" s="2"/>
      <c r="K980" s="2"/>
      <c r="L980" s="2"/>
    </row>
    <row r="981" spans="1:12" s="4" customFormat="1">
      <c r="A981" s="2"/>
      <c r="B981" s="2"/>
      <c r="C981" s="3"/>
      <c r="D981" s="3"/>
      <c r="E981" s="2"/>
      <c r="F981" s="15"/>
      <c r="G981" s="15"/>
      <c r="H981" s="2"/>
      <c r="I981" s="2"/>
      <c r="J981" s="2"/>
      <c r="K981" s="2"/>
      <c r="L981" s="2"/>
    </row>
    <row r="982" spans="1:12" s="4" customFormat="1">
      <c r="A982" s="2"/>
      <c r="B982" s="2"/>
      <c r="C982" s="3"/>
      <c r="D982" s="3"/>
      <c r="E982" s="2"/>
      <c r="F982" s="15"/>
      <c r="G982" s="15"/>
      <c r="H982" s="2"/>
      <c r="I982" s="2"/>
      <c r="J982" s="2"/>
      <c r="K982" s="2"/>
      <c r="L982" s="2"/>
    </row>
    <row r="983" spans="1:12" s="4" customFormat="1">
      <c r="A983" s="2"/>
      <c r="B983" s="2"/>
      <c r="C983" s="3"/>
      <c r="D983" s="3"/>
      <c r="E983" s="2"/>
      <c r="F983" s="15"/>
      <c r="G983" s="15"/>
      <c r="H983" s="2"/>
      <c r="I983" s="2"/>
      <c r="J983" s="2"/>
      <c r="K983" s="2"/>
      <c r="L983" s="2"/>
    </row>
    <row r="984" spans="1:12" s="4" customFormat="1">
      <c r="A984" s="2"/>
      <c r="B984" s="2"/>
      <c r="C984" s="3"/>
      <c r="D984" s="3"/>
      <c r="E984" s="2"/>
      <c r="F984" s="15"/>
      <c r="G984" s="15"/>
      <c r="H984" s="2"/>
      <c r="I984" s="2"/>
      <c r="J984" s="2"/>
      <c r="K984" s="2"/>
      <c r="L984" s="2"/>
    </row>
    <row r="985" spans="1:12" s="4" customFormat="1">
      <c r="A985" s="2"/>
      <c r="B985" s="2"/>
      <c r="C985" s="3"/>
      <c r="D985" s="3"/>
      <c r="E985" s="2"/>
      <c r="F985" s="15"/>
      <c r="G985" s="15"/>
      <c r="H985" s="2"/>
      <c r="I985" s="2"/>
      <c r="J985" s="2"/>
      <c r="K985" s="2"/>
      <c r="L985" s="2"/>
    </row>
    <row r="986" spans="1:12" s="4" customFormat="1">
      <c r="A986" s="2"/>
      <c r="B986" s="2"/>
      <c r="C986" s="3"/>
      <c r="D986" s="3"/>
      <c r="E986" s="2"/>
      <c r="F986" s="15"/>
      <c r="G986" s="15"/>
      <c r="H986" s="2"/>
      <c r="I986" s="2"/>
      <c r="J986" s="2"/>
      <c r="K986" s="2"/>
      <c r="L986" s="2"/>
    </row>
    <row r="987" spans="1:12" s="4" customFormat="1">
      <c r="A987" s="2"/>
      <c r="B987" s="2"/>
      <c r="C987" s="3"/>
      <c r="D987" s="3"/>
      <c r="E987" s="2"/>
      <c r="F987" s="15"/>
      <c r="G987" s="15"/>
      <c r="H987" s="2"/>
      <c r="I987" s="2"/>
      <c r="J987" s="2"/>
      <c r="K987" s="2"/>
      <c r="L987" s="2"/>
    </row>
    <row r="988" spans="1:12" s="4" customFormat="1">
      <c r="A988" s="2"/>
      <c r="B988" s="2"/>
      <c r="C988" s="3"/>
      <c r="D988" s="3"/>
      <c r="E988" s="2"/>
      <c r="F988" s="15"/>
      <c r="G988" s="15"/>
      <c r="H988" s="2"/>
      <c r="I988" s="2"/>
      <c r="J988" s="2"/>
      <c r="K988" s="2"/>
      <c r="L988" s="2"/>
    </row>
    <row r="989" spans="1:12" s="4" customFormat="1">
      <c r="A989" s="2"/>
      <c r="B989" s="2"/>
      <c r="C989" s="3"/>
      <c r="D989" s="3"/>
      <c r="E989" s="2"/>
      <c r="F989" s="15"/>
      <c r="G989" s="15"/>
      <c r="H989" s="2"/>
      <c r="I989" s="2"/>
      <c r="J989" s="2"/>
      <c r="K989" s="2"/>
      <c r="L989" s="2"/>
    </row>
    <row r="990" spans="1:12" s="4" customFormat="1">
      <c r="A990" s="2"/>
      <c r="B990" s="2"/>
      <c r="C990" s="3"/>
      <c r="D990" s="3"/>
      <c r="E990" s="2"/>
      <c r="F990" s="15"/>
      <c r="G990" s="15"/>
      <c r="H990" s="2"/>
      <c r="I990" s="2"/>
      <c r="J990" s="2"/>
      <c r="K990" s="2"/>
      <c r="L990" s="2"/>
    </row>
    <row r="991" spans="1:12" s="4" customFormat="1">
      <c r="A991" s="2"/>
      <c r="B991" s="2"/>
      <c r="C991" s="3"/>
      <c r="D991" s="3"/>
      <c r="E991" s="2"/>
      <c r="F991" s="15"/>
      <c r="G991" s="15"/>
      <c r="H991" s="2"/>
      <c r="I991" s="2"/>
      <c r="J991" s="2"/>
      <c r="K991" s="2"/>
      <c r="L991" s="2"/>
    </row>
    <row r="992" spans="1:12" s="4" customFormat="1">
      <c r="A992" s="2"/>
      <c r="B992" s="2"/>
      <c r="C992" s="3"/>
      <c r="D992" s="3"/>
      <c r="E992" s="2"/>
      <c r="F992" s="15"/>
      <c r="G992" s="15"/>
      <c r="H992" s="2"/>
      <c r="I992" s="2"/>
      <c r="J992" s="2"/>
      <c r="K992" s="2"/>
      <c r="L992" s="2"/>
    </row>
    <row r="993" spans="1:12" s="4" customFormat="1">
      <c r="A993" s="2"/>
      <c r="B993" s="2"/>
      <c r="C993" s="3"/>
      <c r="D993" s="3"/>
      <c r="E993" s="2"/>
      <c r="F993" s="15"/>
      <c r="G993" s="15"/>
      <c r="H993" s="2"/>
      <c r="I993" s="2"/>
      <c r="J993" s="2"/>
      <c r="K993" s="2"/>
      <c r="L993" s="2"/>
    </row>
    <row r="994" spans="1:12" s="4" customFormat="1">
      <c r="A994" s="2"/>
      <c r="B994" s="2"/>
      <c r="C994" s="3"/>
      <c r="D994" s="3"/>
      <c r="E994" s="2"/>
      <c r="F994" s="15"/>
      <c r="G994" s="15"/>
      <c r="H994" s="2"/>
      <c r="I994" s="2"/>
      <c r="J994" s="2"/>
      <c r="K994" s="2"/>
      <c r="L994" s="2"/>
    </row>
    <row r="995" spans="1:12" s="4" customFormat="1">
      <c r="A995" s="2"/>
      <c r="B995" s="2"/>
      <c r="C995" s="3"/>
      <c r="D995" s="3"/>
      <c r="E995" s="2"/>
      <c r="F995" s="15"/>
      <c r="G995" s="15"/>
      <c r="H995" s="2"/>
      <c r="I995" s="2"/>
      <c r="J995" s="2"/>
      <c r="K995" s="2"/>
      <c r="L995" s="2"/>
    </row>
    <row r="996" spans="1:12" s="4" customFormat="1">
      <c r="A996" s="2"/>
      <c r="B996" s="2"/>
      <c r="C996" s="3"/>
      <c r="D996" s="3"/>
      <c r="E996" s="2"/>
      <c r="F996" s="15"/>
      <c r="G996" s="15"/>
      <c r="H996" s="2"/>
      <c r="I996" s="2"/>
      <c r="J996" s="2"/>
      <c r="K996" s="2"/>
      <c r="L996" s="2"/>
    </row>
    <row r="997" spans="1:12" s="4" customFormat="1">
      <c r="A997" s="2"/>
      <c r="B997" s="2"/>
      <c r="C997" s="3"/>
      <c r="D997" s="3"/>
      <c r="E997" s="2"/>
      <c r="F997" s="15"/>
      <c r="G997" s="15"/>
      <c r="H997" s="2"/>
      <c r="I997" s="2"/>
      <c r="J997" s="2"/>
      <c r="K997" s="2"/>
      <c r="L997" s="2"/>
    </row>
    <row r="998" spans="1:12" s="4" customFormat="1">
      <c r="A998" s="2"/>
      <c r="B998" s="2"/>
      <c r="C998" s="3"/>
      <c r="D998" s="3"/>
      <c r="E998" s="2"/>
      <c r="F998" s="15"/>
      <c r="G998" s="15"/>
      <c r="H998" s="2"/>
      <c r="I998" s="2"/>
      <c r="J998" s="2"/>
      <c r="K998" s="2"/>
      <c r="L998" s="2"/>
    </row>
    <row r="999" spans="1:12" s="4" customFormat="1">
      <c r="A999" s="2"/>
      <c r="B999" s="2"/>
      <c r="C999" s="3"/>
      <c r="D999" s="3"/>
      <c r="E999" s="2"/>
      <c r="F999" s="15"/>
      <c r="G999" s="15"/>
      <c r="H999" s="2"/>
      <c r="I999" s="2"/>
      <c r="J999" s="2"/>
      <c r="K999" s="2"/>
      <c r="L999" s="2"/>
    </row>
    <row r="1000" spans="1:12" s="4" customFormat="1">
      <c r="A1000" s="2"/>
      <c r="B1000" s="2"/>
      <c r="C1000" s="3"/>
      <c r="D1000" s="3"/>
      <c r="E1000" s="2"/>
      <c r="F1000" s="15"/>
      <c r="G1000" s="15"/>
      <c r="H1000" s="2"/>
      <c r="I1000" s="2"/>
      <c r="J1000" s="2"/>
      <c r="K1000" s="2"/>
      <c r="L1000" s="2"/>
    </row>
    <row r="1001" spans="1:12" s="4" customFormat="1">
      <c r="A1001" s="2"/>
      <c r="B1001" s="2"/>
      <c r="C1001" s="3"/>
      <c r="D1001" s="3"/>
      <c r="E1001" s="2"/>
      <c r="F1001" s="15"/>
      <c r="G1001" s="15"/>
      <c r="H1001" s="2"/>
      <c r="I1001" s="2"/>
      <c r="J1001" s="2"/>
      <c r="K1001" s="2"/>
      <c r="L1001" s="2"/>
    </row>
    <row r="1002" spans="1:12" s="4" customFormat="1">
      <c r="A1002" s="2"/>
      <c r="B1002" s="2"/>
      <c r="C1002" s="3"/>
      <c r="D1002" s="3"/>
      <c r="E1002" s="2"/>
      <c r="F1002" s="15"/>
      <c r="G1002" s="15"/>
      <c r="H1002" s="2"/>
      <c r="I1002" s="2"/>
      <c r="J1002" s="2"/>
      <c r="K1002" s="2"/>
      <c r="L1002" s="2"/>
    </row>
    <row r="1003" spans="1:12" s="4" customFormat="1">
      <c r="A1003" s="2"/>
      <c r="B1003" s="2"/>
      <c r="C1003" s="3"/>
      <c r="D1003" s="3"/>
      <c r="E1003" s="2"/>
      <c r="F1003" s="15"/>
      <c r="G1003" s="15"/>
      <c r="H1003" s="2"/>
      <c r="I1003" s="2"/>
      <c r="J1003" s="2"/>
      <c r="K1003" s="2"/>
      <c r="L1003" s="2"/>
    </row>
    <row r="1004" spans="1:12" s="4" customFormat="1">
      <c r="A1004" s="2"/>
      <c r="B1004" s="2"/>
      <c r="C1004" s="3"/>
      <c r="D1004" s="3"/>
      <c r="E1004" s="2"/>
      <c r="F1004" s="15"/>
      <c r="G1004" s="15"/>
      <c r="H1004" s="2"/>
      <c r="I1004" s="2"/>
      <c r="J1004" s="2"/>
      <c r="K1004" s="2"/>
      <c r="L1004" s="2"/>
    </row>
    <row r="1005" spans="1:12" s="4" customFormat="1">
      <c r="A1005" s="2"/>
      <c r="B1005" s="2"/>
      <c r="C1005" s="3"/>
      <c r="D1005" s="3"/>
      <c r="E1005" s="2"/>
      <c r="F1005" s="15"/>
      <c r="G1005" s="15"/>
      <c r="H1005" s="2"/>
      <c r="I1005" s="2"/>
      <c r="J1005" s="2"/>
      <c r="K1005" s="2"/>
      <c r="L1005" s="2"/>
    </row>
    <row r="1006" spans="1:12" s="4" customFormat="1">
      <c r="A1006" s="2"/>
      <c r="B1006" s="2"/>
      <c r="C1006" s="3"/>
      <c r="D1006" s="3"/>
      <c r="E1006" s="2"/>
      <c r="F1006" s="15"/>
      <c r="G1006" s="15"/>
      <c r="H1006" s="2"/>
      <c r="I1006" s="2"/>
      <c r="J1006" s="2"/>
      <c r="K1006" s="2"/>
      <c r="L1006" s="2"/>
    </row>
    <row r="1007" spans="1:12" s="4" customFormat="1">
      <c r="A1007" s="2"/>
      <c r="B1007" s="2"/>
      <c r="C1007" s="3"/>
      <c r="D1007" s="3"/>
      <c r="E1007" s="2"/>
      <c r="F1007" s="15"/>
      <c r="G1007" s="15"/>
      <c r="H1007" s="2"/>
      <c r="I1007" s="2"/>
      <c r="J1007" s="2"/>
      <c r="K1007" s="2"/>
      <c r="L1007" s="2"/>
    </row>
    <row r="1008" spans="1:12" s="4" customFormat="1">
      <c r="A1008" s="2"/>
      <c r="B1008" s="2"/>
      <c r="C1008" s="3"/>
      <c r="D1008" s="3"/>
      <c r="E1008" s="2"/>
      <c r="F1008" s="15"/>
      <c r="G1008" s="15"/>
      <c r="H1008" s="2"/>
      <c r="I1008" s="2"/>
      <c r="J1008" s="2"/>
      <c r="K1008" s="2"/>
      <c r="L1008" s="2"/>
    </row>
  </sheetData>
  <mergeCells count="1624">
    <mergeCell ref="L486:L489"/>
    <mergeCell ref="I498:I501"/>
    <mergeCell ref="I486:I489"/>
    <mergeCell ref="L438:L440"/>
    <mergeCell ref="D502:D505"/>
    <mergeCell ref="B671:E671"/>
    <mergeCell ref="F671:G671"/>
    <mergeCell ref="B675:E675"/>
    <mergeCell ref="F675:G675"/>
    <mergeCell ref="D498:D501"/>
    <mergeCell ref="H494:H497"/>
    <mergeCell ref="B494:B497"/>
    <mergeCell ref="C494:C497"/>
    <mergeCell ref="A502:A505"/>
    <mergeCell ref="A494:A497"/>
    <mergeCell ref="B513:B515"/>
    <mergeCell ref="A498:A501"/>
    <mergeCell ref="J490:J493"/>
    <mergeCell ref="K490:K493"/>
    <mergeCell ref="L490:L493"/>
    <mergeCell ref="J466:J468"/>
    <mergeCell ref="L472:L474"/>
    <mergeCell ref="L494:L497"/>
    <mergeCell ref="D466:D468"/>
    <mergeCell ref="L466:L468"/>
    <mergeCell ref="L482:L485"/>
    <mergeCell ref="L502:L505"/>
    <mergeCell ref="H486:H489"/>
    <mergeCell ref="H502:H505"/>
    <mergeCell ref="K466:K468"/>
    <mergeCell ref="I502:I505"/>
    <mergeCell ref="J502:J505"/>
    <mergeCell ref="L387:L389"/>
    <mergeCell ref="L390:L392"/>
    <mergeCell ref="H528:H530"/>
    <mergeCell ref="A528:A530"/>
    <mergeCell ref="A525:A527"/>
    <mergeCell ref="B525:B527"/>
    <mergeCell ref="A486:A489"/>
    <mergeCell ref="I519:I521"/>
    <mergeCell ref="A506:A509"/>
    <mergeCell ref="B506:B509"/>
    <mergeCell ref="C506:C509"/>
    <mergeCell ref="A482:A485"/>
    <mergeCell ref="A469:A471"/>
    <mergeCell ref="A475:A477"/>
    <mergeCell ref="B469:B471"/>
    <mergeCell ref="C463:C465"/>
    <mergeCell ref="A584:A586"/>
    <mergeCell ref="A581:A583"/>
    <mergeCell ref="B584:B586"/>
    <mergeCell ref="H490:H493"/>
    <mergeCell ref="K494:K497"/>
    <mergeCell ref="J482:J485"/>
    <mergeCell ref="H506:H509"/>
    <mergeCell ref="I506:I509"/>
    <mergeCell ref="J506:J509"/>
    <mergeCell ref="J478:J481"/>
    <mergeCell ref="D486:D489"/>
    <mergeCell ref="H498:H501"/>
    <mergeCell ref="D469:D471"/>
    <mergeCell ref="L478:L481"/>
    <mergeCell ref="L463:L465"/>
    <mergeCell ref="I490:I493"/>
    <mergeCell ref="B578:B580"/>
    <mergeCell ref="H575:H577"/>
    <mergeCell ref="H551:H558"/>
    <mergeCell ref="C584:C586"/>
    <mergeCell ref="C559:C561"/>
    <mergeCell ref="D568:D570"/>
    <mergeCell ref="C555:C558"/>
    <mergeCell ref="C565:C567"/>
    <mergeCell ref="C547:C550"/>
    <mergeCell ref="C578:C580"/>
    <mergeCell ref="K547:K550"/>
    <mergeCell ref="J575:J577"/>
    <mergeCell ref="H568:H570"/>
    <mergeCell ref="C568:C570"/>
    <mergeCell ref="K584:K586"/>
    <mergeCell ref="K578:K580"/>
    <mergeCell ref="J547:J550"/>
    <mergeCell ref="J551:J558"/>
    <mergeCell ref="C575:C577"/>
    <mergeCell ref="B551:B554"/>
    <mergeCell ref="B568:B570"/>
    <mergeCell ref="B571:B574"/>
    <mergeCell ref="D555:D558"/>
    <mergeCell ref="K568:K570"/>
    <mergeCell ref="H571:H574"/>
    <mergeCell ref="I571:I574"/>
    <mergeCell ref="C551:C554"/>
    <mergeCell ref="D571:D574"/>
    <mergeCell ref="L516:L518"/>
    <mergeCell ref="L522:L524"/>
    <mergeCell ref="I528:I530"/>
    <mergeCell ref="D519:D521"/>
    <mergeCell ref="H543:H546"/>
    <mergeCell ref="L534:L536"/>
    <mergeCell ref="L565:L567"/>
    <mergeCell ref="C534:C536"/>
    <mergeCell ref="C537:C540"/>
    <mergeCell ref="K543:K546"/>
    <mergeCell ref="B510:D512"/>
    <mergeCell ref="B528:D530"/>
    <mergeCell ref="L525:L527"/>
    <mergeCell ref="L519:L521"/>
    <mergeCell ref="K522:K524"/>
    <mergeCell ref="L537:L540"/>
    <mergeCell ref="I510:I512"/>
    <mergeCell ref="I522:I524"/>
    <mergeCell ref="B522:B524"/>
    <mergeCell ref="H510:H512"/>
    <mergeCell ref="H516:H518"/>
    <mergeCell ref="H525:H527"/>
    <mergeCell ref="K531:K533"/>
    <mergeCell ref="L531:L533"/>
    <mergeCell ref="D516:D518"/>
    <mergeCell ref="J516:J518"/>
    <mergeCell ref="H537:H540"/>
    <mergeCell ref="I537:I540"/>
    <mergeCell ref="B486:B489"/>
    <mergeCell ref="L510:L512"/>
    <mergeCell ref="A451:A453"/>
    <mergeCell ref="H457:H459"/>
    <mergeCell ref="H454:H456"/>
    <mergeCell ref="D482:D485"/>
    <mergeCell ref="H438:H440"/>
    <mergeCell ref="H426:H428"/>
    <mergeCell ref="H441:H443"/>
    <mergeCell ref="H423:H425"/>
    <mergeCell ref="A423:A425"/>
    <mergeCell ref="A429:A431"/>
    <mergeCell ref="C420:C422"/>
    <mergeCell ref="C432:C434"/>
    <mergeCell ref="B478:B481"/>
    <mergeCell ref="C478:C481"/>
    <mergeCell ref="H460:H462"/>
    <mergeCell ref="H466:H468"/>
    <mergeCell ref="A457:A459"/>
    <mergeCell ref="D478:D481"/>
    <mergeCell ref="D475:D477"/>
    <mergeCell ref="A460:A462"/>
    <mergeCell ref="D463:D465"/>
    <mergeCell ref="A463:A465"/>
    <mergeCell ref="B457:B459"/>
    <mergeCell ref="D432:D434"/>
    <mergeCell ref="D454:D456"/>
    <mergeCell ref="D472:D474"/>
    <mergeCell ref="H475:H477"/>
    <mergeCell ref="H463:H465"/>
    <mergeCell ref="J510:J512"/>
    <mergeCell ref="A510:A512"/>
    <mergeCell ref="L322:L324"/>
    <mergeCell ref="L298:L300"/>
    <mergeCell ref="L319:L321"/>
    <mergeCell ref="L354:L356"/>
    <mergeCell ref="L351:L353"/>
    <mergeCell ref="K345:K347"/>
    <mergeCell ref="J275:J277"/>
    <mergeCell ref="L281:L283"/>
    <mergeCell ref="K304:K306"/>
    <mergeCell ref="K286:K288"/>
    <mergeCell ref="K319:K321"/>
    <mergeCell ref="K348:K350"/>
    <mergeCell ref="K342:K344"/>
    <mergeCell ref="J289:J291"/>
    <mergeCell ref="L348:L350"/>
    <mergeCell ref="L301:L303"/>
    <mergeCell ref="J327:J329"/>
    <mergeCell ref="L330:L332"/>
    <mergeCell ref="K289:K291"/>
    <mergeCell ref="L292:L294"/>
    <mergeCell ref="L304:L306"/>
    <mergeCell ref="K295:K297"/>
    <mergeCell ref="J295:J297"/>
    <mergeCell ref="K292:K294"/>
    <mergeCell ref="L316:L318"/>
    <mergeCell ref="J333:J341"/>
    <mergeCell ref="K327:K329"/>
    <mergeCell ref="J354:J356"/>
    <mergeCell ref="K316:K318"/>
    <mergeCell ref="K307:K309"/>
    <mergeCell ref="K301:K303"/>
    <mergeCell ref="K313:K315"/>
    <mergeCell ref="B263:B265"/>
    <mergeCell ref="B257:B259"/>
    <mergeCell ref="K246:K248"/>
    <mergeCell ref="H257:H259"/>
    <mergeCell ref="H237:H239"/>
    <mergeCell ref="A216:A218"/>
    <mergeCell ref="D213:D215"/>
    <mergeCell ref="B234:B236"/>
    <mergeCell ref="C263:C265"/>
    <mergeCell ref="J263:J264"/>
    <mergeCell ref="J254:J256"/>
    <mergeCell ref="A257:A259"/>
    <mergeCell ref="B228:B230"/>
    <mergeCell ref="A210:A212"/>
    <mergeCell ref="B216:B218"/>
    <mergeCell ref="A219:A221"/>
    <mergeCell ref="B231:B233"/>
    <mergeCell ref="I246:I248"/>
    <mergeCell ref="J243:J245"/>
    <mergeCell ref="J257:J259"/>
    <mergeCell ref="J249:J251"/>
    <mergeCell ref="D246:D248"/>
    <mergeCell ref="I234:I236"/>
    <mergeCell ref="H243:H245"/>
    <mergeCell ref="B222:B224"/>
    <mergeCell ref="D249:D251"/>
    <mergeCell ref="J240:J242"/>
    <mergeCell ref="C213:C215"/>
    <mergeCell ref="I249:I251"/>
    <mergeCell ref="J260:J262"/>
    <mergeCell ref="B246:B248"/>
    <mergeCell ref="B243:B245"/>
    <mergeCell ref="D257:D259"/>
    <mergeCell ref="D234:D236"/>
    <mergeCell ref="L257:L259"/>
    <mergeCell ref="K249:K251"/>
    <mergeCell ref="H240:H242"/>
    <mergeCell ref="K260:K262"/>
    <mergeCell ref="L246:L248"/>
    <mergeCell ref="L249:L251"/>
    <mergeCell ref="L254:L256"/>
    <mergeCell ref="L228:L230"/>
    <mergeCell ref="K243:K245"/>
    <mergeCell ref="L237:L239"/>
    <mergeCell ref="H231:H233"/>
    <mergeCell ref="I243:I245"/>
    <mergeCell ref="J237:J239"/>
    <mergeCell ref="J228:J230"/>
    <mergeCell ref="I257:I259"/>
    <mergeCell ref="H246:H248"/>
    <mergeCell ref="J246:J248"/>
    <mergeCell ref="H254:H256"/>
    <mergeCell ref="L260:L262"/>
    <mergeCell ref="K257:K259"/>
    <mergeCell ref="A252:L252"/>
    <mergeCell ref="A253:L253"/>
    <mergeCell ref="B254:D256"/>
    <mergeCell ref="A249:B251"/>
    <mergeCell ref="I254:I256"/>
    <mergeCell ref="H249:H251"/>
    <mergeCell ref="A240:A242"/>
    <mergeCell ref="A234:A236"/>
    <mergeCell ref="L234:L236"/>
    <mergeCell ref="B237:B239"/>
    <mergeCell ref="H222:H224"/>
    <mergeCell ref="C222:C224"/>
    <mergeCell ref="C219:C221"/>
    <mergeCell ref="C216:C218"/>
    <mergeCell ref="D219:D221"/>
    <mergeCell ref="D222:D224"/>
    <mergeCell ref="J196:J198"/>
    <mergeCell ref="H193:H195"/>
    <mergeCell ref="H207:H209"/>
    <mergeCell ref="K196:K198"/>
    <mergeCell ref="I199:I202"/>
    <mergeCell ref="L199:L202"/>
    <mergeCell ref="J222:J224"/>
    <mergeCell ref="J216:J218"/>
    <mergeCell ref="I193:I195"/>
    <mergeCell ref="I213:I215"/>
    <mergeCell ref="L219:L221"/>
    <mergeCell ref="J219:J221"/>
    <mergeCell ref="K207:K209"/>
    <mergeCell ref="K216:K218"/>
    <mergeCell ref="K210:K212"/>
    <mergeCell ref="K213:K215"/>
    <mergeCell ref="J193:J195"/>
    <mergeCell ref="H210:H212"/>
    <mergeCell ref="I196:I198"/>
    <mergeCell ref="K199:K202"/>
    <mergeCell ref="I210:I212"/>
    <mergeCell ref="L222:L224"/>
    <mergeCell ref="K219:K221"/>
    <mergeCell ref="H199:H202"/>
    <mergeCell ref="C210:C212"/>
    <mergeCell ref="D210:D212"/>
    <mergeCell ref="J269:J271"/>
    <mergeCell ref="H269:H271"/>
    <mergeCell ref="K275:K277"/>
    <mergeCell ref="K278:K280"/>
    <mergeCell ref="I272:I274"/>
    <mergeCell ref="J272:J274"/>
    <mergeCell ref="K266:K267"/>
    <mergeCell ref="I266:I267"/>
    <mergeCell ref="L216:L218"/>
    <mergeCell ref="L275:L277"/>
    <mergeCell ref="H260:H262"/>
    <mergeCell ref="J278:J280"/>
    <mergeCell ref="H263:H264"/>
    <mergeCell ref="H266:H267"/>
    <mergeCell ref="I263:I264"/>
    <mergeCell ref="L278:L280"/>
    <mergeCell ref="K231:K233"/>
    <mergeCell ref="H234:H236"/>
    <mergeCell ref="I240:I242"/>
    <mergeCell ref="K240:K242"/>
    <mergeCell ref="K234:K236"/>
    <mergeCell ref="I228:I230"/>
    <mergeCell ref="I237:I239"/>
    <mergeCell ref="I231:I233"/>
    <mergeCell ref="L240:L242"/>
    <mergeCell ref="L231:L233"/>
    <mergeCell ref="J234:J236"/>
    <mergeCell ref="I260:I262"/>
    <mergeCell ref="L225:L227"/>
    <mergeCell ref="H225:H227"/>
    <mergeCell ref="K228:K230"/>
    <mergeCell ref="I222:I224"/>
    <mergeCell ref="A272:A274"/>
    <mergeCell ref="C292:C294"/>
    <mergeCell ref="J292:J294"/>
    <mergeCell ref="B298:B300"/>
    <mergeCell ref="H272:H274"/>
    <mergeCell ref="C275:C277"/>
    <mergeCell ref="A292:A294"/>
    <mergeCell ref="C278:C280"/>
    <mergeCell ref="B278:B280"/>
    <mergeCell ref="A275:A277"/>
    <mergeCell ref="B275:B277"/>
    <mergeCell ref="A278:A280"/>
    <mergeCell ref="C307:C309"/>
    <mergeCell ref="H313:H315"/>
    <mergeCell ref="J301:J303"/>
    <mergeCell ref="I304:I306"/>
    <mergeCell ref="D269:D271"/>
    <mergeCell ref="H278:H280"/>
    <mergeCell ref="D278:D280"/>
    <mergeCell ref="C310:C312"/>
    <mergeCell ref="D310:D312"/>
    <mergeCell ref="B269:B271"/>
    <mergeCell ref="B272:B274"/>
    <mergeCell ref="D275:D277"/>
    <mergeCell ref="D272:D274"/>
    <mergeCell ref="I275:I277"/>
    <mergeCell ref="I269:I271"/>
    <mergeCell ref="B307:B309"/>
    <mergeCell ref="H275:H277"/>
    <mergeCell ref="A295:A297"/>
    <mergeCell ref="C281:C283"/>
    <mergeCell ref="C301:C303"/>
    <mergeCell ref="A286:A288"/>
    <mergeCell ref="A284:L284"/>
    <mergeCell ref="A285:L285"/>
    <mergeCell ref="B286:D288"/>
    <mergeCell ref="B313:D315"/>
    <mergeCell ref="D281:D283"/>
    <mergeCell ref="H295:H297"/>
    <mergeCell ref="B292:B294"/>
    <mergeCell ref="I292:I294"/>
    <mergeCell ref="I295:I297"/>
    <mergeCell ref="A289:A291"/>
    <mergeCell ref="H298:H300"/>
    <mergeCell ref="H292:H294"/>
    <mergeCell ref="H289:H291"/>
    <mergeCell ref="I286:I288"/>
    <mergeCell ref="J286:J288"/>
    <mergeCell ref="J316:J318"/>
    <mergeCell ref="J304:J306"/>
    <mergeCell ref="J313:J315"/>
    <mergeCell ref="A310:A312"/>
    <mergeCell ref="I298:I300"/>
    <mergeCell ref="C298:C300"/>
    <mergeCell ref="B289:B291"/>
    <mergeCell ref="H281:H283"/>
    <mergeCell ref="H307:H309"/>
    <mergeCell ref="B295:B297"/>
    <mergeCell ref="D295:D297"/>
    <mergeCell ref="L286:L288"/>
    <mergeCell ref="C289:C291"/>
    <mergeCell ref="B301:B303"/>
    <mergeCell ref="D298:D300"/>
    <mergeCell ref="H286:H288"/>
    <mergeCell ref="B360:B362"/>
    <mergeCell ref="A339:A341"/>
    <mergeCell ref="D342:D344"/>
    <mergeCell ref="A363:A365"/>
    <mergeCell ref="A372:A374"/>
    <mergeCell ref="H411:H413"/>
    <mergeCell ref="C322:C324"/>
    <mergeCell ref="A313:A315"/>
    <mergeCell ref="H330:H332"/>
    <mergeCell ref="I301:I303"/>
    <mergeCell ref="A304:A306"/>
    <mergeCell ref="H304:H306"/>
    <mergeCell ref="A301:A303"/>
    <mergeCell ref="A307:A309"/>
    <mergeCell ref="C319:C321"/>
    <mergeCell ref="B304:B306"/>
    <mergeCell ref="C304:C306"/>
    <mergeCell ref="B310:B312"/>
    <mergeCell ref="H301:H303"/>
    <mergeCell ref="D319:D321"/>
    <mergeCell ref="H316:H318"/>
    <mergeCell ref="H322:H324"/>
    <mergeCell ref="A316:A318"/>
    <mergeCell ref="D304:D306"/>
    <mergeCell ref="D307:D309"/>
    <mergeCell ref="B316:B318"/>
    <mergeCell ref="C316:C318"/>
    <mergeCell ref="I322:I324"/>
    <mergeCell ref="I310:I312"/>
    <mergeCell ref="D301:D303"/>
    <mergeCell ref="H310:H312"/>
    <mergeCell ref="D316:D318"/>
    <mergeCell ref="D330:D332"/>
    <mergeCell ref="A357:A359"/>
    <mergeCell ref="A327:A329"/>
    <mergeCell ref="C354:C356"/>
    <mergeCell ref="D339:D341"/>
    <mergeCell ref="B354:B356"/>
    <mergeCell ref="C333:C335"/>
    <mergeCell ref="D351:D353"/>
    <mergeCell ref="B348:B350"/>
    <mergeCell ref="A333:A335"/>
    <mergeCell ref="H327:H329"/>
    <mergeCell ref="D336:D338"/>
    <mergeCell ref="A330:A332"/>
    <mergeCell ref="B339:B341"/>
    <mergeCell ref="H354:H356"/>
    <mergeCell ref="C330:C332"/>
    <mergeCell ref="B330:B332"/>
    <mergeCell ref="H348:H350"/>
    <mergeCell ref="H333:H341"/>
    <mergeCell ref="H351:H353"/>
    <mergeCell ref="H345:H347"/>
    <mergeCell ref="H342:H344"/>
    <mergeCell ref="H482:H485"/>
    <mergeCell ref="C435:C437"/>
    <mergeCell ref="A438:A440"/>
    <mergeCell ref="H357:H362"/>
    <mergeCell ref="A345:A347"/>
    <mergeCell ref="C348:C350"/>
    <mergeCell ref="B351:B353"/>
    <mergeCell ref="H363:H365"/>
    <mergeCell ref="C372:C374"/>
    <mergeCell ref="D354:D356"/>
    <mergeCell ref="A354:A356"/>
    <mergeCell ref="H366:H368"/>
    <mergeCell ref="H369:H371"/>
    <mergeCell ref="H372:H374"/>
    <mergeCell ref="H420:H422"/>
    <mergeCell ref="H432:H434"/>
    <mergeCell ref="H375:H377"/>
    <mergeCell ref="H403:H406"/>
    <mergeCell ref="H387:H389"/>
    <mergeCell ref="H407:H410"/>
    <mergeCell ref="H414:H416"/>
    <mergeCell ref="H396:H398"/>
    <mergeCell ref="C438:C440"/>
    <mergeCell ref="C426:C428"/>
    <mergeCell ref="B432:B434"/>
    <mergeCell ref="A403:A406"/>
    <mergeCell ref="H384:H386"/>
    <mergeCell ref="H447:H450"/>
    <mergeCell ref="H451:H453"/>
    <mergeCell ref="A432:A434"/>
    <mergeCell ref="D426:D428"/>
    <mergeCell ref="A426:A428"/>
    <mergeCell ref="D417:D419"/>
    <mergeCell ref="B407:B410"/>
    <mergeCell ref="C441:C443"/>
    <mergeCell ref="C414:C416"/>
    <mergeCell ref="B429:B431"/>
    <mergeCell ref="B423:B425"/>
    <mergeCell ref="B435:B437"/>
    <mergeCell ref="D438:D440"/>
    <mergeCell ref="B441:B443"/>
    <mergeCell ref="C454:C456"/>
    <mergeCell ref="C469:C471"/>
    <mergeCell ref="D369:D371"/>
    <mergeCell ref="C378:C380"/>
    <mergeCell ref="B417:B419"/>
    <mergeCell ref="D420:D422"/>
    <mergeCell ref="B384:D386"/>
    <mergeCell ref="B426:B428"/>
    <mergeCell ref="C429:C431"/>
    <mergeCell ref="B414:B416"/>
    <mergeCell ref="A399:L399"/>
    <mergeCell ref="A400:L402"/>
    <mergeCell ref="B403:D406"/>
    <mergeCell ref="D429:D431"/>
    <mergeCell ref="J407:J410"/>
    <mergeCell ref="I407:I410"/>
    <mergeCell ref="I441:I443"/>
    <mergeCell ref="I435:I437"/>
    <mergeCell ref="I438:I440"/>
    <mergeCell ref="C423:C425"/>
    <mergeCell ref="A420:A422"/>
    <mergeCell ref="C375:C377"/>
    <mergeCell ref="K441:K443"/>
    <mergeCell ref="L506:L509"/>
    <mergeCell ref="L469:L471"/>
    <mergeCell ref="H531:H533"/>
    <mergeCell ref="I531:I533"/>
    <mergeCell ref="K498:K501"/>
    <mergeCell ref="L513:L515"/>
    <mergeCell ref="H417:H419"/>
    <mergeCell ref="J534:J536"/>
    <mergeCell ref="B463:B465"/>
    <mergeCell ref="B454:B456"/>
    <mergeCell ref="J444:J446"/>
    <mergeCell ref="I525:I527"/>
    <mergeCell ref="I478:I481"/>
    <mergeCell ref="D513:D515"/>
    <mergeCell ref="J519:J521"/>
    <mergeCell ref="I457:I459"/>
    <mergeCell ref="C451:C453"/>
    <mergeCell ref="D447:D450"/>
    <mergeCell ref="D457:D459"/>
    <mergeCell ref="I426:I428"/>
    <mergeCell ref="I432:I434"/>
    <mergeCell ref="I423:I425"/>
    <mergeCell ref="J513:J515"/>
    <mergeCell ref="D506:D509"/>
    <mergeCell ref="I513:I515"/>
    <mergeCell ref="H513:H515"/>
    <mergeCell ref="K513:K515"/>
    <mergeCell ref="H472:H474"/>
    <mergeCell ref="C519:C521"/>
    <mergeCell ref="C486:C489"/>
    <mergeCell ref="B466:B468"/>
    <mergeCell ref="B482:B485"/>
    <mergeCell ref="L498:L501"/>
    <mergeCell ref="B498:B501"/>
    <mergeCell ref="C498:C501"/>
    <mergeCell ref="I447:I450"/>
    <mergeCell ref="D494:D497"/>
    <mergeCell ref="K525:K527"/>
    <mergeCell ref="K516:K518"/>
    <mergeCell ref="I444:I446"/>
    <mergeCell ref="I454:I456"/>
    <mergeCell ref="I494:I497"/>
    <mergeCell ref="I466:I468"/>
    <mergeCell ref="I451:I453"/>
    <mergeCell ref="I516:I518"/>
    <mergeCell ref="J463:J465"/>
    <mergeCell ref="I460:I462"/>
    <mergeCell ref="J494:J497"/>
    <mergeCell ref="J522:J524"/>
    <mergeCell ref="K482:K485"/>
    <mergeCell ref="J498:J501"/>
    <mergeCell ref="J525:J527"/>
    <mergeCell ref="J475:J477"/>
    <mergeCell ref="K510:K512"/>
    <mergeCell ref="K486:K489"/>
    <mergeCell ref="J460:J462"/>
    <mergeCell ref="I463:I465"/>
    <mergeCell ref="D451:D453"/>
    <mergeCell ref="D490:D493"/>
    <mergeCell ref="K469:K471"/>
    <mergeCell ref="K472:K474"/>
    <mergeCell ref="I482:I485"/>
    <mergeCell ref="K502:K505"/>
    <mergeCell ref="K460:K462"/>
    <mergeCell ref="B490:B493"/>
    <mergeCell ref="D534:D536"/>
    <mergeCell ref="J486:J489"/>
    <mergeCell ref="K506:K509"/>
    <mergeCell ref="D444:D446"/>
    <mergeCell ref="C482:C485"/>
    <mergeCell ref="I475:I477"/>
    <mergeCell ref="J457:J459"/>
    <mergeCell ref="A519:A521"/>
    <mergeCell ref="B519:B521"/>
    <mergeCell ref="K519:K521"/>
    <mergeCell ref="J528:J530"/>
    <mergeCell ref="J571:J574"/>
    <mergeCell ref="K565:K567"/>
    <mergeCell ref="C571:C574"/>
    <mergeCell ref="B555:B558"/>
    <mergeCell ref="H519:H521"/>
    <mergeCell ref="D525:D527"/>
    <mergeCell ref="J543:J546"/>
    <mergeCell ref="J537:J540"/>
    <mergeCell ref="I534:I536"/>
    <mergeCell ref="H522:H524"/>
    <mergeCell ref="A537:B540"/>
    <mergeCell ref="B559:B561"/>
    <mergeCell ref="A513:A515"/>
    <mergeCell ref="A516:A518"/>
    <mergeCell ref="B516:B518"/>
    <mergeCell ref="C516:C518"/>
    <mergeCell ref="A490:A493"/>
    <mergeCell ref="C490:C493"/>
    <mergeCell ref="I559:I564"/>
    <mergeCell ref="A542:L542"/>
    <mergeCell ref="O542:P542"/>
    <mergeCell ref="M542:N542"/>
    <mergeCell ref="K528:K530"/>
    <mergeCell ref="H534:H536"/>
    <mergeCell ref="L543:L546"/>
    <mergeCell ref="K534:K536"/>
    <mergeCell ref="A522:A524"/>
    <mergeCell ref="B534:B536"/>
    <mergeCell ref="L528:L530"/>
    <mergeCell ref="A543:A546"/>
    <mergeCell ref="A565:A567"/>
    <mergeCell ref="H565:H567"/>
    <mergeCell ref="D565:D567"/>
    <mergeCell ref="J568:J570"/>
    <mergeCell ref="I565:I567"/>
    <mergeCell ref="I551:I558"/>
    <mergeCell ref="A568:A570"/>
    <mergeCell ref="B565:B567"/>
    <mergeCell ref="D559:D561"/>
    <mergeCell ref="C522:C524"/>
    <mergeCell ref="B547:B550"/>
    <mergeCell ref="A547:A550"/>
    <mergeCell ref="D537:D540"/>
    <mergeCell ref="A555:A558"/>
    <mergeCell ref="A534:A536"/>
    <mergeCell ref="D547:D550"/>
    <mergeCell ref="A541:L541"/>
    <mergeCell ref="B543:D546"/>
    <mergeCell ref="L547:L550"/>
    <mergeCell ref="C525:C527"/>
    <mergeCell ref="K644:K647"/>
    <mergeCell ref="J581:J583"/>
    <mergeCell ref="I568:I570"/>
    <mergeCell ref="K587:K589"/>
    <mergeCell ref="L568:L570"/>
    <mergeCell ref="K571:K574"/>
    <mergeCell ref="K559:K564"/>
    <mergeCell ref="I547:I550"/>
    <mergeCell ref="H547:H550"/>
    <mergeCell ref="I543:I546"/>
    <mergeCell ref="J565:J567"/>
    <mergeCell ref="K632:K635"/>
    <mergeCell ref="L602:L605"/>
    <mergeCell ref="K640:K643"/>
    <mergeCell ref="K593:K595"/>
    <mergeCell ref="H587:H589"/>
    <mergeCell ref="I652:I653"/>
    <mergeCell ref="J640:J643"/>
    <mergeCell ref="I608:I611"/>
    <mergeCell ref="I620:I623"/>
    <mergeCell ref="J620:J623"/>
    <mergeCell ref="L624:L627"/>
    <mergeCell ref="K551:K558"/>
    <mergeCell ref="H616:H619"/>
    <mergeCell ref="J590:J592"/>
    <mergeCell ref="K596:K598"/>
    <mergeCell ref="L648:L651"/>
    <mergeCell ref="K608:K611"/>
    <mergeCell ref="K590:K592"/>
    <mergeCell ref="K628:K631"/>
    <mergeCell ref="L632:L635"/>
    <mergeCell ref="L593:L595"/>
    <mergeCell ref="A571:A574"/>
    <mergeCell ref="A531:A533"/>
    <mergeCell ref="B531:B533"/>
    <mergeCell ref="C531:C533"/>
    <mergeCell ref="D531:D533"/>
    <mergeCell ref="J531:J533"/>
    <mergeCell ref="L571:L574"/>
    <mergeCell ref="L578:L580"/>
    <mergeCell ref="J587:J589"/>
    <mergeCell ref="L551:L558"/>
    <mergeCell ref="J559:J564"/>
    <mergeCell ref="I575:I577"/>
    <mergeCell ref="D575:D577"/>
    <mergeCell ref="J584:J586"/>
    <mergeCell ref="L559:L564"/>
    <mergeCell ref="K537:K540"/>
    <mergeCell ref="A664:B667"/>
    <mergeCell ref="C664:C667"/>
    <mergeCell ref="H664:H667"/>
    <mergeCell ref="A656:A659"/>
    <mergeCell ref="C596:C598"/>
    <mergeCell ref="D632:D635"/>
    <mergeCell ref="H620:H623"/>
    <mergeCell ref="B628:B631"/>
    <mergeCell ref="B636:B639"/>
    <mergeCell ref="I624:I627"/>
    <mergeCell ref="C652:C655"/>
    <mergeCell ref="A660:B663"/>
    <mergeCell ref="C660:C663"/>
    <mergeCell ref="B648:B651"/>
    <mergeCell ref="A632:A635"/>
    <mergeCell ref="C636:C639"/>
    <mergeCell ref="A652:A655"/>
    <mergeCell ref="B652:B655"/>
    <mergeCell ref="C648:C651"/>
    <mergeCell ref="C644:C647"/>
    <mergeCell ref="A606:L606"/>
    <mergeCell ref="A607:L607"/>
    <mergeCell ref="B608:D611"/>
    <mergeCell ref="L612:L615"/>
    <mergeCell ref="D652:D655"/>
    <mergeCell ref="H632:H635"/>
    <mergeCell ref="B640:B643"/>
    <mergeCell ref="A599:A601"/>
    <mergeCell ref="A624:A627"/>
    <mergeCell ref="J624:J627"/>
    <mergeCell ref="J636:J639"/>
    <mergeCell ref="B656:B659"/>
    <mergeCell ref="C656:C659"/>
    <mergeCell ref="D656:D659"/>
    <mergeCell ref="A648:A651"/>
    <mergeCell ref="C624:C627"/>
    <mergeCell ref="C628:C631"/>
    <mergeCell ref="A644:A647"/>
    <mergeCell ref="B644:B647"/>
    <mergeCell ref="H652:H653"/>
    <mergeCell ref="K652:K653"/>
    <mergeCell ref="K612:K615"/>
    <mergeCell ref="J612:J615"/>
    <mergeCell ref="J608:J611"/>
    <mergeCell ref="L608:L611"/>
    <mergeCell ref="K624:K627"/>
    <mergeCell ref="J648:J651"/>
    <mergeCell ref="K648:K651"/>
    <mergeCell ref="A590:A592"/>
    <mergeCell ref="B599:B601"/>
    <mergeCell ref="C640:C643"/>
    <mergeCell ref="A628:A631"/>
    <mergeCell ref="B612:B615"/>
    <mergeCell ref="H640:H643"/>
    <mergeCell ref="B632:B635"/>
    <mergeCell ref="C632:C635"/>
    <mergeCell ref="A640:A643"/>
    <mergeCell ref="D620:D623"/>
    <mergeCell ref="D624:D627"/>
    <mergeCell ref="D616:D619"/>
    <mergeCell ref="C620:C623"/>
    <mergeCell ref="C612:C615"/>
    <mergeCell ref="D612:D615"/>
    <mergeCell ref="C590:C592"/>
    <mergeCell ref="H648:H651"/>
    <mergeCell ref="H599:H601"/>
    <mergeCell ref="D628:D631"/>
    <mergeCell ref="C616:C619"/>
    <mergeCell ref="L664:L667"/>
    <mergeCell ref="D664:D667"/>
    <mergeCell ref="D660:D663"/>
    <mergeCell ref="H660:H663"/>
    <mergeCell ref="I656:I659"/>
    <mergeCell ref="J656:J659"/>
    <mergeCell ref="K656:K659"/>
    <mergeCell ref="L656:L659"/>
    <mergeCell ref="I644:I647"/>
    <mergeCell ref="J644:J647"/>
    <mergeCell ref="J664:J667"/>
    <mergeCell ref="L644:L647"/>
    <mergeCell ref="L652:L653"/>
    <mergeCell ref="H656:H659"/>
    <mergeCell ref="D648:D651"/>
    <mergeCell ref="D636:D639"/>
    <mergeCell ref="L640:L643"/>
    <mergeCell ref="K660:K663"/>
    <mergeCell ref="I660:I663"/>
    <mergeCell ref="L660:L663"/>
    <mergeCell ref="J660:J663"/>
    <mergeCell ref="K664:K667"/>
    <mergeCell ref="J652:J653"/>
    <mergeCell ref="D640:D643"/>
    <mergeCell ref="H644:H647"/>
    <mergeCell ref="D644:D647"/>
    <mergeCell ref="L636:L639"/>
    <mergeCell ref="H636:H639"/>
    <mergeCell ref="K636:K639"/>
    <mergeCell ref="I664:I667"/>
    <mergeCell ref="I640:I643"/>
    <mergeCell ref="I648:I651"/>
    <mergeCell ref="A578:A580"/>
    <mergeCell ref="H584:H586"/>
    <mergeCell ref="D584:D586"/>
    <mergeCell ref="B575:B577"/>
    <mergeCell ref="D602:D605"/>
    <mergeCell ref="I616:I619"/>
    <mergeCell ref="I602:I605"/>
    <mergeCell ref="A593:A595"/>
    <mergeCell ref="H596:H598"/>
    <mergeCell ref="I636:I639"/>
    <mergeCell ref="I628:I631"/>
    <mergeCell ref="B620:B623"/>
    <mergeCell ref="A575:A577"/>
    <mergeCell ref="B616:B619"/>
    <mergeCell ref="A612:A615"/>
    <mergeCell ref="A587:A589"/>
    <mergeCell ref="B596:B598"/>
    <mergeCell ref="B590:B592"/>
    <mergeCell ref="A596:A598"/>
    <mergeCell ref="A620:A623"/>
    <mergeCell ref="A602:B605"/>
    <mergeCell ref="A616:A619"/>
    <mergeCell ref="A636:A639"/>
    <mergeCell ref="C602:C605"/>
    <mergeCell ref="H602:H605"/>
    <mergeCell ref="I632:I635"/>
    <mergeCell ref="D587:D589"/>
    <mergeCell ref="I612:I615"/>
    <mergeCell ref="H624:H627"/>
    <mergeCell ref="B624:B627"/>
    <mergeCell ref="I590:I592"/>
    <mergeCell ref="C587:C589"/>
    <mergeCell ref="I587:I589"/>
    <mergeCell ref="I584:I586"/>
    <mergeCell ref="K602:K605"/>
    <mergeCell ref="L628:L631"/>
    <mergeCell ref="K581:K583"/>
    <mergeCell ref="K575:K577"/>
    <mergeCell ref="J578:J580"/>
    <mergeCell ref="H608:H611"/>
    <mergeCell ref="K599:K601"/>
    <mergeCell ref="L599:L601"/>
    <mergeCell ref="L590:L592"/>
    <mergeCell ref="J616:J619"/>
    <mergeCell ref="J599:J601"/>
    <mergeCell ref="H590:H592"/>
    <mergeCell ref="D590:D592"/>
    <mergeCell ref="H612:H615"/>
    <mergeCell ref="I578:I580"/>
    <mergeCell ref="D578:D580"/>
    <mergeCell ref="H628:H631"/>
    <mergeCell ref="K616:K619"/>
    <mergeCell ref="K620:K623"/>
    <mergeCell ref="L587:L589"/>
    <mergeCell ref="L584:L586"/>
    <mergeCell ref="L581:L583"/>
    <mergeCell ref="I599:I601"/>
    <mergeCell ref="J593:J595"/>
    <mergeCell ref="J596:J598"/>
    <mergeCell ref="J632:J635"/>
    <mergeCell ref="I596:I598"/>
    <mergeCell ref="J628:J631"/>
    <mergeCell ref="H578:H580"/>
    <mergeCell ref="B581:D583"/>
    <mergeCell ref="B593:D595"/>
    <mergeCell ref="B502:B505"/>
    <mergeCell ref="C502:C505"/>
    <mergeCell ref="L575:L577"/>
    <mergeCell ref="H581:H583"/>
    <mergeCell ref="I581:I583"/>
    <mergeCell ref="L620:L623"/>
    <mergeCell ref="L616:L619"/>
    <mergeCell ref="I593:I595"/>
    <mergeCell ref="A562:A564"/>
    <mergeCell ref="B562:B564"/>
    <mergeCell ref="C562:C564"/>
    <mergeCell ref="D562:D564"/>
    <mergeCell ref="H559:H564"/>
    <mergeCell ref="D551:D554"/>
    <mergeCell ref="D522:D524"/>
    <mergeCell ref="C513:C515"/>
    <mergeCell ref="A551:A554"/>
    <mergeCell ref="A559:A561"/>
    <mergeCell ref="J602:J605"/>
    <mergeCell ref="D596:D598"/>
    <mergeCell ref="D599:D601"/>
    <mergeCell ref="H593:H595"/>
    <mergeCell ref="L596:L598"/>
    <mergeCell ref="C599:C601"/>
    <mergeCell ref="B587:B589"/>
    <mergeCell ref="A608:A611"/>
    <mergeCell ref="A478:A481"/>
    <mergeCell ref="J469:J471"/>
    <mergeCell ref="B472:B474"/>
    <mergeCell ref="C475:C477"/>
    <mergeCell ref="D435:D437"/>
    <mergeCell ref="B460:B462"/>
    <mergeCell ref="A466:A468"/>
    <mergeCell ref="B438:B440"/>
    <mergeCell ref="B447:B450"/>
    <mergeCell ref="A454:A456"/>
    <mergeCell ref="B451:B453"/>
    <mergeCell ref="A447:A450"/>
    <mergeCell ref="C447:C450"/>
    <mergeCell ref="D460:D462"/>
    <mergeCell ref="A444:A446"/>
    <mergeCell ref="C444:C446"/>
    <mergeCell ref="C457:C459"/>
    <mergeCell ref="A435:A437"/>
    <mergeCell ref="C466:C468"/>
    <mergeCell ref="A441:A443"/>
    <mergeCell ref="B444:B446"/>
    <mergeCell ref="H435:H437"/>
    <mergeCell ref="A472:A474"/>
    <mergeCell ref="B475:B477"/>
    <mergeCell ref="C472:C474"/>
    <mergeCell ref="J451:J453"/>
    <mergeCell ref="H478:H481"/>
    <mergeCell ref="H444:H446"/>
    <mergeCell ref="D441:D443"/>
    <mergeCell ref="I472:I474"/>
    <mergeCell ref="C460:C462"/>
    <mergeCell ref="H469:H471"/>
    <mergeCell ref="L460:L462"/>
    <mergeCell ref="L444:L446"/>
    <mergeCell ref="L435:L437"/>
    <mergeCell ref="L454:L456"/>
    <mergeCell ref="A319:A321"/>
    <mergeCell ref="B390:B392"/>
    <mergeCell ref="A393:A395"/>
    <mergeCell ref="C390:C392"/>
    <mergeCell ref="D390:D392"/>
    <mergeCell ref="C357:C359"/>
    <mergeCell ref="B357:B359"/>
    <mergeCell ref="A348:A350"/>
    <mergeCell ref="D333:D335"/>
    <mergeCell ref="B333:B335"/>
    <mergeCell ref="C339:C341"/>
    <mergeCell ref="A417:A419"/>
    <mergeCell ref="A366:A368"/>
    <mergeCell ref="C396:C398"/>
    <mergeCell ref="A384:A386"/>
    <mergeCell ref="D372:D374"/>
    <mergeCell ref="C393:C395"/>
    <mergeCell ref="A390:A392"/>
    <mergeCell ref="A342:A344"/>
    <mergeCell ref="C336:C338"/>
    <mergeCell ref="D357:D359"/>
    <mergeCell ref="A351:A353"/>
    <mergeCell ref="D348:D350"/>
    <mergeCell ref="C351:C353"/>
    <mergeCell ref="B411:B413"/>
    <mergeCell ref="D387:D389"/>
    <mergeCell ref="B393:B395"/>
    <mergeCell ref="C363:C365"/>
    <mergeCell ref="I429:I431"/>
    <mergeCell ref="L375:L377"/>
    <mergeCell ref="L396:L398"/>
    <mergeCell ref="L426:L428"/>
    <mergeCell ref="L384:L386"/>
    <mergeCell ref="L423:L425"/>
    <mergeCell ref="I420:I422"/>
    <mergeCell ref="L420:L422"/>
    <mergeCell ref="J426:J428"/>
    <mergeCell ref="J429:J431"/>
    <mergeCell ref="I414:I416"/>
    <mergeCell ref="A387:A389"/>
    <mergeCell ref="C225:C227"/>
    <mergeCell ref="K225:K227"/>
    <mergeCell ref="L414:L416"/>
    <mergeCell ref="L369:L371"/>
    <mergeCell ref="L363:L365"/>
    <mergeCell ref="L313:L315"/>
    <mergeCell ref="L378:L383"/>
    <mergeCell ref="A266:A268"/>
    <mergeCell ref="H319:H321"/>
    <mergeCell ref="A322:B324"/>
    <mergeCell ref="B319:B321"/>
    <mergeCell ref="D322:D324"/>
    <mergeCell ref="D378:D380"/>
    <mergeCell ref="A228:A230"/>
    <mergeCell ref="A225:A227"/>
    <mergeCell ref="C381:C383"/>
    <mergeCell ref="C366:C368"/>
    <mergeCell ref="B372:B374"/>
    <mergeCell ref="B369:B371"/>
    <mergeCell ref="D411:D413"/>
    <mergeCell ref="D414:D416"/>
    <mergeCell ref="D396:D398"/>
    <mergeCell ref="A414:A416"/>
    <mergeCell ref="B342:B344"/>
    <mergeCell ref="A360:A362"/>
    <mergeCell ref="A336:A338"/>
    <mergeCell ref="B336:B338"/>
    <mergeCell ref="B363:B365"/>
    <mergeCell ref="D366:D368"/>
    <mergeCell ref="B375:B377"/>
    <mergeCell ref="B366:B368"/>
    <mergeCell ref="A369:A371"/>
    <mergeCell ref="A156:A159"/>
    <mergeCell ref="C166:C168"/>
    <mergeCell ref="C175:C177"/>
    <mergeCell ref="B181:D183"/>
    <mergeCell ref="B160:B162"/>
    <mergeCell ref="A254:A256"/>
    <mergeCell ref="A260:A262"/>
    <mergeCell ref="C257:C259"/>
    <mergeCell ref="A325:L325"/>
    <mergeCell ref="A326:L326"/>
    <mergeCell ref="B327:D329"/>
    <mergeCell ref="B345:D347"/>
    <mergeCell ref="H393:H395"/>
    <mergeCell ref="H390:H392"/>
    <mergeCell ref="L357:L362"/>
    <mergeCell ref="H378:H383"/>
    <mergeCell ref="L411:L413"/>
    <mergeCell ref="J414:J416"/>
    <mergeCell ref="J378:J383"/>
    <mergeCell ref="J363:J365"/>
    <mergeCell ref="H429:H431"/>
    <mergeCell ref="C407:C410"/>
    <mergeCell ref="A407:A410"/>
    <mergeCell ref="D407:D410"/>
    <mergeCell ref="B420:B422"/>
    <mergeCell ref="D381:D383"/>
    <mergeCell ref="A396:B398"/>
    <mergeCell ref="D393:D395"/>
    <mergeCell ref="B387:B389"/>
    <mergeCell ref="B381:B383"/>
    <mergeCell ref="I225:I227"/>
    <mergeCell ref="H216:H218"/>
    <mergeCell ref="H219:H221"/>
    <mergeCell ref="A231:A233"/>
    <mergeCell ref="A246:A248"/>
    <mergeCell ref="A243:A245"/>
    <mergeCell ref="D423:D425"/>
    <mergeCell ref="C360:C362"/>
    <mergeCell ref="C342:C344"/>
    <mergeCell ref="D375:D377"/>
    <mergeCell ref="C369:C371"/>
    <mergeCell ref="A411:A413"/>
    <mergeCell ref="A375:A377"/>
    <mergeCell ref="C417:C419"/>
    <mergeCell ref="C411:C413"/>
    <mergeCell ref="D240:D242"/>
    <mergeCell ref="D228:D230"/>
    <mergeCell ref="D231:D233"/>
    <mergeCell ref="C387:C389"/>
    <mergeCell ref="A378:A380"/>
    <mergeCell ref="B378:B380"/>
    <mergeCell ref="A381:A383"/>
    <mergeCell ref="B145:B147"/>
    <mergeCell ref="C145:C147"/>
    <mergeCell ref="D145:D147"/>
    <mergeCell ref="I163:I165"/>
    <mergeCell ref="C156:C159"/>
    <mergeCell ref="B152:B155"/>
    <mergeCell ref="B240:B242"/>
    <mergeCell ref="C240:C242"/>
    <mergeCell ref="B210:B212"/>
    <mergeCell ref="H228:H230"/>
    <mergeCell ref="C184:C186"/>
    <mergeCell ref="C187:C189"/>
    <mergeCell ref="C172:C174"/>
    <mergeCell ref="B225:B227"/>
    <mergeCell ref="B207:D209"/>
    <mergeCell ref="D225:D227"/>
    <mergeCell ref="C234:C236"/>
    <mergeCell ref="B193:B195"/>
    <mergeCell ref="D193:D195"/>
    <mergeCell ref="B219:B221"/>
    <mergeCell ref="B213:B215"/>
    <mergeCell ref="I172:I174"/>
    <mergeCell ref="C196:C198"/>
    <mergeCell ref="D196:D198"/>
    <mergeCell ref="A204:L206"/>
    <mergeCell ref="L196:L198"/>
    <mergeCell ref="J213:J215"/>
    <mergeCell ref="J160:J162"/>
    <mergeCell ref="K193:K195"/>
    <mergeCell ref="H196:H198"/>
    <mergeCell ref="I207:I209"/>
    <mergeCell ref="J199:J202"/>
    <mergeCell ref="A196:A198"/>
    <mergeCell ref="B196:B198"/>
    <mergeCell ref="A172:A174"/>
    <mergeCell ref="L178:L180"/>
    <mergeCell ref="B178:B180"/>
    <mergeCell ref="H178:H180"/>
    <mergeCell ref="A203:L203"/>
    <mergeCell ref="H187:H189"/>
    <mergeCell ref="K175:K177"/>
    <mergeCell ref="C178:C180"/>
    <mergeCell ref="A178:A180"/>
    <mergeCell ref="C169:C171"/>
    <mergeCell ref="A213:A215"/>
    <mergeCell ref="L190:L192"/>
    <mergeCell ref="L210:L212"/>
    <mergeCell ref="K184:K186"/>
    <mergeCell ref="L184:L186"/>
    <mergeCell ref="D178:D180"/>
    <mergeCell ref="J184:J186"/>
    <mergeCell ref="L193:L195"/>
    <mergeCell ref="D169:D171"/>
    <mergeCell ref="B169:B171"/>
    <mergeCell ref="J207:J209"/>
    <mergeCell ref="I190:I192"/>
    <mergeCell ref="B175:B177"/>
    <mergeCell ref="D184:D186"/>
    <mergeCell ref="A184:A186"/>
    <mergeCell ref="L187:L189"/>
    <mergeCell ref="B184:B186"/>
    <mergeCell ref="D199:D202"/>
    <mergeCell ref="H190:H192"/>
    <mergeCell ref="H213:H215"/>
    <mergeCell ref="J129:J130"/>
    <mergeCell ref="B163:D165"/>
    <mergeCell ref="I125:I128"/>
    <mergeCell ref="K94:K97"/>
    <mergeCell ref="J98:J103"/>
    <mergeCell ref="L94:L97"/>
    <mergeCell ref="C125:C128"/>
    <mergeCell ref="C133:C136"/>
    <mergeCell ref="B166:B168"/>
    <mergeCell ref="D166:D168"/>
    <mergeCell ref="A160:A162"/>
    <mergeCell ref="D156:D159"/>
    <mergeCell ref="D175:D177"/>
    <mergeCell ref="J175:J177"/>
    <mergeCell ref="A152:A155"/>
    <mergeCell ref="B156:B159"/>
    <mergeCell ref="A125:A128"/>
    <mergeCell ref="B148:D151"/>
    <mergeCell ref="A137:L137"/>
    <mergeCell ref="A138:L138"/>
    <mergeCell ref="L175:L177"/>
    <mergeCell ref="I142:I144"/>
    <mergeCell ref="H142:H144"/>
    <mergeCell ref="B129:B132"/>
    <mergeCell ref="K115:K120"/>
    <mergeCell ref="C129:C132"/>
    <mergeCell ref="D142:D144"/>
    <mergeCell ref="I139:I141"/>
    <mergeCell ref="I131:I132"/>
    <mergeCell ref="H160:H162"/>
    <mergeCell ref="H163:H165"/>
    <mergeCell ref="J166:J168"/>
    <mergeCell ref="K71:K73"/>
    <mergeCell ref="A71:A73"/>
    <mergeCell ref="B74:B76"/>
    <mergeCell ref="B71:B73"/>
    <mergeCell ref="A74:A76"/>
    <mergeCell ref="B118:B120"/>
    <mergeCell ref="B115:B117"/>
    <mergeCell ref="J106:J108"/>
    <mergeCell ref="H112:H114"/>
    <mergeCell ref="I112:I114"/>
    <mergeCell ref="A106:A108"/>
    <mergeCell ref="B94:B96"/>
    <mergeCell ref="A142:A144"/>
    <mergeCell ref="C98:C100"/>
    <mergeCell ref="H115:H120"/>
    <mergeCell ref="A118:A120"/>
    <mergeCell ref="D133:D136"/>
    <mergeCell ref="J139:J141"/>
    <mergeCell ref="J115:J120"/>
    <mergeCell ref="A115:A117"/>
    <mergeCell ref="A129:A132"/>
    <mergeCell ref="K98:K103"/>
    <mergeCell ref="J77:J79"/>
    <mergeCell ref="B139:D141"/>
    <mergeCell ref="H125:H128"/>
    <mergeCell ref="D129:D132"/>
    <mergeCell ref="B142:B144"/>
    <mergeCell ref="C142:C144"/>
    <mergeCell ref="K125:K128"/>
    <mergeCell ref="K129:K130"/>
    <mergeCell ref="H129:H130"/>
    <mergeCell ref="H139:H141"/>
    <mergeCell ref="L77:L79"/>
    <mergeCell ref="L80:L82"/>
    <mergeCell ref="H109:H111"/>
    <mergeCell ref="D109:D111"/>
    <mergeCell ref="A139:A141"/>
    <mergeCell ref="A187:A189"/>
    <mergeCell ref="C115:C117"/>
    <mergeCell ref="A90:A93"/>
    <mergeCell ref="K121:K124"/>
    <mergeCell ref="B121:D124"/>
    <mergeCell ref="A121:A124"/>
    <mergeCell ref="H121:H124"/>
    <mergeCell ref="A94:A97"/>
    <mergeCell ref="D160:D162"/>
    <mergeCell ref="C160:C162"/>
    <mergeCell ref="A166:A168"/>
    <mergeCell ref="A163:A165"/>
    <mergeCell ref="A181:A183"/>
    <mergeCell ref="A169:A171"/>
    <mergeCell ref="D187:D189"/>
    <mergeCell ref="B187:B189"/>
    <mergeCell ref="L90:L93"/>
    <mergeCell ref="K90:K93"/>
    <mergeCell ref="K112:K114"/>
    <mergeCell ref="D118:D120"/>
    <mergeCell ref="L121:L124"/>
    <mergeCell ref="L129:L130"/>
    <mergeCell ref="L112:L114"/>
    <mergeCell ref="L106:L108"/>
    <mergeCell ref="I121:I124"/>
    <mergeCell ref="I106:I108"/>
    <mergeCell ref="H90:H93"/>
    <mergeCell ref="B25:B27"/>
    <mergeCell ref="B109:B111"/>
    <mergeCell ref="C109:C111"/>
    <mergeCell ref="D115:D117"/>
    <mergeCell ref="C71:C73"/>
    <mergeCell ref="I40:I45"/>
    <mergeCell ref="C46:C48"/>
    <mergeCell ref="C52:C54"/>
    <mergeCell ref="D52:D54"/>
    <mergeCell ref="C58:C60"/>
    <mergeCell ref="D58:D60"/>
    <mergeCell ref="A77:A79"/>
    <mergeCell ref="B40:B42"/>
    <mergeCell ref="B86:B88"/>
    <mergeCell ref="A109:A111"/>
    <mergeCell ref="I34:I39"/>
    <mergeCell ref="J74:J76"/>
    <mergeCell ref="D74:D76"/>
    <mergeCell ref="A58:A63"/>
    <mergeCell ref="D94:D96"/>
    <mergeCell ref="A112:A114"/>
    <mergeCell ref="H68:H70"/>
    <mergeCell ref="H94:H97"/>
    <mergeCell ref="B68:D70"/>
    <mergeCell ref="D112:D114"/>
    <mergeCell ref="I115:I120"/>
    <mergeCell ref="A52:A57"/>
    <mergeCell ref="A46:A51"/>
    <mergeCell ref="B64:B66"/>
    <mergeCell ref="J83:J85"/>
    <mergeCell ref="C90:C92"/>
    <mergeCell ref="C94:C96"/>
    <mergeCell ref="D46:D48"/>
    <mergeCell ref="A298:A300"/>
    <mergeCell ref="D292:D294"/>
    <mergeCell ref="C295:C297"/>
    <mergeCell ref="B190:B192"/>
    <mergeCell ref="C272:C274"/>
    <mergeCell ref="D289:D291"/>
    <mergeCell ref="D243:D245"/>
    <mergeCell ref="C228:C230"/>
    <mergeCell ref="A222:A224"/>
    <mergeCell ref="A207:A209"/>
    <mergeCell ref="A237:A239"/>
    <mergeCell ref="D216:D218"/>
    <mergeCell ref="C246:C248"/>
    <mergeCell ref="C266:C268"/>
    <mergeCell ref="C269:C271"/>
    <mergeCell ref="A263:A265"/>
    <mergeCell ref="D266:D268"/>
    <mergeCell ref="B266:B268"/>
    <mergeCell ref="D263:D265"/>
    <mergeCell ref="B260:B262"/>
    <mergeCell ref="A193:A195"/>
    <mergeCell ref="A199:B202"/>
    <mergeCell ref="C260:C262"/>
    <mergeCell ref="C249:C251"/>
    <mergeCell ref="D260:D262"/>
    <mergeCell ref="C237:C239"/>
    <mergeCell ref="C231:C233"/>
    <mergeCell ref="D190:D192"/>
    <mergeCell ref="B112:B114"/>
    <mergeCell ref="B172:B174"/>
    <mergeCell ref="A175:A177"/>
    <mergeCell ref="K68:K70"/>
    <mergeCell ref="A1:L1"/>
    <mergeCell ref="A2:L2"/>
    <mergeCell ref="A3:L3"/>
    <mergeCell ref="A4:L4"/>
    <mergeCell ref="A68:A70"/>
    <mergeCell ref="A7:L7"/>
    <mergeCell ref="J71:J73"/>
    <mergeCell ref="L213:L215"/>
    <mergeCell ref="J231:J233"/>
    <mergeCell ref="L289:L291"/>
    <mergeCell ref="L243:L245"/>
    <mergeCell ref="L310:L312"/>
    <mergeCell ref="L307:L309"/>
    <mergeCell ref="K172:K174"/>
    <mergeCell ref="C193:C195"/>
    <mergeCell ref="C190:C192"/>
    <mergeCell ref="A190:A192"/>
    <mergeCell ref="C199:C202"/>
    <mergeCell ref="A281:B283"/>
    <mergeCell ref="A269:A271"/>
    <mergeCell ref="C243:C245"/>
    <mergeCell ref="D237:D239"/>
    <mergeCell ref="A145:A147"/>
    <mergeCell ref="A133:B136"/>
    <mergeCell ref="A148:A151"/>
    <mergeCell ref="B125:B128"/>
    <mergeCell ref="C152:C155"/>
    <mergeCell ref="K86:K89"/>
    <mergeCell ref="L115:L120"/>
    <mergeCell ref="C40:C42"/>
    <mergeCell ref="D40:D42"/>
    <mergeCell ref="L68:L70"/>
    <mergeCell ref="K34:K39"/>
    <mergeCell ref="H16:H18"/>
    <mergeCell ref="J16:J18"/>
    <mergeCell ref="J121:J124"/>
    <mergeCell ref="C118:C120"/>
    <mergeCell ref="J125:J128"/>
    <mergeCell ref="D125:D128"/>
    <mergeCell ref="L125:L128"/>
    <mergeCell ref="D71:D73"/>
    <mergeCell ref="C74:C76"/>
    <mergeCell ref="J80:J82"/>
    <mergeCell ref="H98:H103"/>
    <mergeCell ref="J94:J97"/>
    <mergeCell ref="L86:L89"/>
    <mergeCell ref="K83:K85"/>
    <mergeCell ref="I83:I85"/>
    <mergeCell ref="C64:C66"/>
    <mergeCell ref="D64:D66"/>
    <mergeCell ref="H86:H89"/>
    <mergeCell ref="J40:J45"/>
    <mergeCell ref="I68:I70"/>
    <mergeCell ref="I71:I73"/>
    <mergeCell ref="C112:C114"/>
    <mergeCell ref="L98:L103"/>
    <mergeCell ref="J86:J89"/>
    <mergeCell ref="L74:L76"/>
    <mergeCell ref="L25:L30"/>
    <mergeCell ref="L16:L18"/>
    <mergeCell ref="H25:H30"/>
    <mergeCell ref="J112:J114"/>
    <mergeCell ref="L83:L85"/>
    <mergeCell ref="B8:B11"/>
    <mergeCell ref="H9:H11"/>
    <mergeCell ref="I9:I11"/>
    <mergeCell ref="E9:E11"/>
    <mergeCell ref="F9:G9"/>
    <mergeCell ref="K10:L10"/>
    <mergeCell ref="H74:H82"/>
    <mergeCell ref="A83:A85"/>
    <mergeCell ref="B52:B54"/>
    <mergeCell ref="A80:A82"/>
    <mergeCell ref="A34:A39"/>
    <mergeCell ref="B46:B48"/>
    <mergeCell ref="A40:A45"/>
    <mergeCell ref="J25:J30"/>
    <mergeCell ref="H31:H33"/>
    <mergeCell ref="H46:H67"/>
    <mergeCell ref="L31:L33"/>
    <mergeCell ref="H40:H45"/>
    <mergeCell ref="A64:A67"/>
    <mergeCell ref="L71:L73"/>
    <mergeCell ref="I74:I82"/>
    <mergeCell ref="L19:L24"/>
    <mergeCell ref="K40:K45"/>
    <mergeCell ref="K46:K67"/>
    <mergeCell ref="J46:J67"/>
    <mergeCell ref="L40:L45"/>
    <mergeCell ref="L46:L67"/>
    <mergeCell ref="I19:I24"/>
    <mergeCell ref="I46:I67"/>
    <mergeCell ref="H71:H73"/>
    <mergeCell ref="K77:K79"/>
    <mergeCell ref="L34:L39"/>
    <mergeCell ref="J68:J70"/>
    <mergeCell ref="C80:C82"/>
    <mergeCell ref="D80:D82"/>
    <mergeCell ref="C77:C79"/>
    <mergeCell ref="D77:D79"/>
    <mergeCell ref="B83:D85"/>
    <mergeCell ref="C86:C88"/>
    <mergeCell ref="D86:D88"/>
    <mergeCell ref="B77:B79"/>
    <mergeCell ref="B58:B60"/>
    <mergeCell ref="L109:L111"/>
    <mergeCell ref="K80:K82"/>
    <mergeCell ref="J90:J93"/>
    <mergeCell ref="I90:I93"/>
    <mergeCell ref="A104:L104"/>
    <mergeCell ref="A105:L105"/>
    <mergeCell ref="B106:D108"/>
    <mergeCell ref="B80:B82"/>
    <mergeCell ref="A86:A89"/>
    <mergeCell ref="A98:B100"/>
    <mergeCell ref="I86:I89"/>
    <mergeCell ref="I94:I97"/>
    <mergeCell ref="K74:K76"/>
    <mergeCell ref="I98:I103"/>
    <mergeCell ref="K106:K108"/>
    <mergeCell ref="I109:I111"/>
    <mergeCell ref="J109:J111"/>
    <mergeCell ref="K109:K111"/>
    <mergeCell ref="D90:D92"/>
    <mergeCell ref="B90:B92"/>
    <mergeCell ref="D98:D100"/>
    <mergeCell ref="H106:H108"/>
    <mergeCell ref="K131:K132"/>
    <mergeCell ref="L131:L132"/>
    <mergeCell ref="D172:D174"/>
    <mergeCell ref="H169:H171"/>
    <mergeCell ref="D152:D155"/>
    <mergeCell ref="J163:J165"/>
    <mergeCell ref="H172:H174"/>
    <mergeCell ref="K142:K144"/>
    <mergeCell ref="L139:L141"/>
    <mergeCell ref="K139:K141"/>
    <mergeCell ref="K178:K180"/>
    <mergeCell ref="K160:K162"/>
    <mergeCell ref="L156:L159"/>
    <mergeCell ref="K169:K171"/>
    <mergeCell ref="H175:H177"/>
    <mergeCell ref="H145:H147"/>
    <mergeCell ref="I169:I171"/>
    <mergeCell ref="H166:H168"/>
    <mergeCell ref="I156:I159"/>
    <mergeCell ref="I145:I147"/>
    <mergeCell ref="K163:K165"/>
    <mergeCell ref="K166:K168"/>
    <mergeCell ref="H156:H159"/>
    <mergeCell ref="K148:K151"/>
    <mergeCell ref="H152:H155"/>
    <mergeCell ref="I160:I162"/>
    <mergeCell ref="J156:J159"/>
    <mergeCell ref="H148:H151"/>
    <mergeCell ref="I166:I168"/>
    <mergeCell ref="K478:K481"/>
    <mergeCell ref="K457:K459"/>
    <mergeCell ref="K378:K383"/>
    <mergeCell ref="K375:K377"/>
    <mergeCell ref="K369:K371"/>
    <mergeCell ref="K372:K374"/>
    <mergeCell ref="K384:K386"/>
    <mergeCell ref="K366:K368"/>
    <mergeCell ref="K411:K413"/>
    <mergeCell ref="H181:H183"/>
    <mergeCell ref="K190:K192"/>
    <mergeCell ref="K187:K189"/>
    <mergeCell ref="K181:K183"/>
    <mergeCell ref="K281:K283"/>
    <mergeCell ref="J181:J183"/>
    <mergeCell ref="H184:H186"/>
    <mergeCell ref="J152:J155"/>
    <mergeCell ref="I178:I180"/>
    <mergeCell ref="K463:K465"/>
    <mergeCell ref="I152:I155"/>
    <mergeCell ref="K322:K324"/>
    <mergeCell ref="K357:K362"/>
    <mergeCell ref="I411:I413"/>
    <mergeCell ref="J393:J395"/>
    <mergeCell ref="J396:J398"/>
    <mergeCell ref="J403:J406"/>
    <mergeCell ref="J357:J362"/>
    <mergeCell ref="J372:J374"/>
    <mergeCell ref="J369:J371"/>
    <mergeCell ref="I366:I368"/>
    <mergeCell ref="I313:I315"/>
    <mergeCell ref="K354:K356"/>
    <mergeCell ref="K393:K395"/>
    <mergeCell ref="K435:K437"/>
    <mergeCell ref="K454:K456"/>
    <mergeCell ref="J417:J419"/>
    <mergeCell ref="L295:L297"/>
    <mergeCell ref="K298:K300"/>
    <mergeCell ref="I333:I341"/>
    <mergeCell ref="K310:K312"/>
    <mergeCell ref="J441:J443"/>
    <mergeCell ref="J438:J440"/>
    <mergeCell ref="J447:J450"/>
    <mergeCell ref="J454:J456"/>
    <mergeCell ref="L393:L395"/>
    <mergeCell ref="K420:K422"/>
    <mergeCell ref="L441:L443"/>
    <mergeCell ref="J411:J413"/>
    <mergeCell ref="L407:L410"/>
    <mergeCell ref="I387:I389"/>
    <mergeCell ref="J435:J437"/>
    <mergeCell ref="J420:J422"/>
    <mergeCell ref="I417:I419"/>
    <mergeCell ref="L342:L344"/>
    <mergeCell ref="K330:K332"/>
    <mergeCell ref="L327:L329"/>
    <mergeCell ref="L345:L347"/>
    <mergeCell ref="L333:L341"/>
    <mergeCell ref="I393:I395"/>
    <mergeCell ref="I330:I332"/>
    <mergeCell ref="I372:I374"/>
    <mergeCell ref="I375:I377"/>
    <mergeCell ref="I351:I353"/>
    <mergeCell ref="I378:I383"/>
    <mergeCell ref="D363:D365"/>
    <mergeCell ref="I345:I347"/>
    <mergeCell ref="K475:K477"/>
    <mergeCell ref="K414:K416"/>
    <mergeCell ref="J298:J300"/>
    <mergeCell ref="J390:J392"/>
    <mergeCell ref="J387:J389"/>
    <mergeCell ref="I369:I371"/>
    <mergeCell ref="J319:J321"/>
    <mergeCell ref="K396:K398"/>
    <mergeCell ref="K351:K353"/>
    <mergeCell ref="K390:K392"/>
    <mergeCell ref="I384:I386"/>
    <mergeCell ref="I396:I398"/>
    <mergeCell ref="J307:J309"/>
    <mergeCell ref="I307:I309"/>
    <mergeCell ref="K333:K341"/>
    <mergeCell ref="I357:I362"/>
    <mergeCell ref="J472:J474"/>
    <mergeCell ref="I469:I471"/>
    <mergeCell ref="J423:J425"/>
    <mergeCell ref="K363:K365"/>
    <mergeCell ref="D360:D362"/>
    <mergeCell ref="I327:I329"/>
    <mergeCell ref="I316:I318"/>
    <mergeCell ref="J330:J332"/>
    <mergeCell ref="I342:I344"/>
    <mergeCell ref="I319:I321"/>
    <mergeCell ref="J345:J347"/>
    <mergeCell ref="J342:J344"/>
    <mergeCell ref="J348:J350"/>
    <mergeCell ref="J375:J377"/>
    <mergeCell ref="J384:J386"/>
    <mergeCell ref="K237:K239"/>
    <mergeCell ref="K269:K271"/>
    <mergeCell ref="L263:L264"/>
    <mergeCell ref="J266:J267"/>
    <mergeCell ref="L269:L271"/>
    <mergeCell ref="L266:L267"/>
    <mergeCell ref="L272:L274"/>
    <mergeCell ref="L145:L147"/>
    <mergeCell ref="K133:K136"/>
    <mergeCell ref="J142:J144"/>
    <mergeCell ref="J187:J189"/>
    <mergeCell ref="I181:I183"/>
    <mergeCell ref="I175:I177"/>
    <mergeCell ref="J169:J171"/>
    <mergeCell ref="I187:I189"/>
    <mergeCell ref="J172:J174"/>
    <mergeCell ref="J145:J147"/>
    <mergeCell ref="K145:K147"/>
    <mergeCell ref="K152:K155"/>
    <mergeCell ref="L181:L183"/>
    <mergeCell ref="L166:L168"/>
    <mergeCell ref="I133:I136"/>
    <mergeCell ref="I216:I218"/>
    <mergeCell ref="J225:J227"/>
    <mergeCell ref="K222:K224"/>
    <mergeCell ref="I219:I221"/>
    <mergeCell ref="J210:J212"/>
    <mergeCell ref="L207:L209"/>
    <mergeCell ref="J310:J312"/>
    <mergeCell ref="J322:J324"/>
    <mergeCell ref="I281:I283"/>
    <mergeCell ref="A6:L6"/>
    <mergeCell ref="A13:L13"/>
    <mergeCell ref="A14:L14"/>
    <mergeCell ref="A15:L15"/>
    <mergeCell ref="B16:D18"/>
    <mergeCell ref="C19:C21"/>
    <mergeCell ref="D19:D21"/>
    <mergeCell ref="C25:C27"/>
    <mergeCell ref="D25:D27"/>
    <mergeCell ref="B31:D33"/>
    <mergeCell ref="C34:C36"/>
    <mergeCell ref="D34:D36"/>
    <mergeCell ref="H34:H39"/>
    <mergeCell ref="K31:K33"/>
    <mergeCell ref="J31:J33"/>
    <mergeCell ref="B34:B36"/>
    <mergeCell ref="K156:K159"/>
    <mergeCell ref="C8:G8"/>
    <mergeCell ref="C9:D9"/>
    <mergeCell ref="F10:F11"/>
    <mergeCell ref="C10:C11"/>
    <mergeCell ref="D10:D11"/>
    <mergeCell ref="L148:L151"/>
    <mergeCell ref="L152:L155"/>
    <mergeCell ref="I148:I151"/>
    <mergeCell ref="J148:J151"/>
    <mergeCell ref="J133:J136"/>
    <mergeCell ref="H83:H85"/>
    <mergeCell ref="H131:H132"/>
    <mergeCell ref="H133:H136"/>
    <mergeCell ref="J131:J132"/>
    <mergeCell ref="I129:I130"/>
    <mergeCell ref="H8:L8"/>
    <mergeCell ref="I25:I30"/>
    <mergeCell ref="K25:K30"/>
    <mergeCell ref="J10:J11"/>
    <mergeCell ref="A8:A11"/>
    <mergeCell ref="J9:L9"/>
    <mergeCell ref="G10:G11"/>
    <mergeCell ref="I390:I392"/>
    <mergeCell ref="K403:K406"/>
    <mergeCell ref="K407:K410"/>
    <mergeCell ref="L403:L406"/>
    <mergeCell ref="L366:L368"/>
    <mergeCell ref="J366:J368"/>
    <mergeCell ref="J351:J353"/>
    <mergeCell ref="I348:I350"/>
    <mergeCell ref="I354:I356"/>
    <mergeCell ref="I278:I280"/>
    <mergeCell ref="J281:J283"/>
    <mergeCell ref="L142:L144"/>
    <mergeCell ref="L133:L136"/>
    <mergeCell ref="K387:K389"/>
    <mergeCell ref="L372:L374"/>
    <mergeCell ref="I403:I406"/>
    <mergeCell ref="I289:I291"/>
    <mergeCell ref="J190:J192"/>
    <mergeCell ref="L169:L171"/>
    <mergeCell ref="L160:L162"/>
    <mergeCell ref="L172:L174"/>
    <mergeCell ref="J178:J180"/>
    <mergeCell ref="K263:K264"/>
    <mergeCell ref="K272:K274"/>
    <mergeCell ref="K254:K256"/>
    <mergeCell ref="J34:J39"/>
    <mergeCell ref="K16:K18"/>
    <mergeCell ref="H19:H24"/>
    <mergeCell ref="L475:L477"/>
    <mergeCell ref="K447:K450"/>
    <mergeCell ref="L457:L459"/>
    <mergeCell ref="K432:K434"/>
    <mergeCell ref="K451:K453"/>
    <mergeCell ref="K426:K428"/>
    <mergeCell ref="L163:L165"/>
    <mergeCell ref="I184:I186"/>
    <mergeCell ref="K417:K419"/>
    <mergeCell ref="A25:A30"/>
    <mergeCell ref="A16:A18"/>
    <mergeCell ref="J19:J24"/>
    <mergeCell ref="B19:B21"/>
    <mergeCell ref="I31:I33"/>
    <mergeCell ref="I16:I18"/>
    <mergeCell ref="A19:A24"/>
    <mergeCell ref="K19:K24"/>
    <mergeCell ref="A31:A33"/>
    <mergeCell ref="L451:L453"/>
    <mergeCell ref="K423:K425"/>
    <mergeCell ref="L417:L419"/>
    <mergeCell ref="L429:L431"/>
    <mergeCell ref="L432:L434"/>
    <mergeCell ref="K429:K431"/>
    <mergeCell ref="J432:J434"/>
    <mergeCell ref="L447:L450"/>
    <mergeCell ref="K444:K446"/>
    <mergeCell ref="K438:K440"/>
    <mergeCell ref="I363:I365"/>
  </mergeCells>
  <phoneticPr fontId="0" type="noConversion"/>
  <pageMargins left="0.62992125984251968" right="0.15748031496062992" top="0.59055118110236227" bottom="0.31496062992125984" header="0.51181102362204722" footer="0.39370078740157483"/>
  <pageSetup paperSize="9" scale="38" orientation="portrait" r:id="rId1"/>
  <headerFooter alignWithMargins="0"/>
  <rowBreaks count="14" manualBreakCount="14">
    <brk id="57" max="11" man="1"/>
    <brk id="107" max="11" man="1"/>
    <brk id="149" max="11" man="1"/>
    <brk id="189" max="11" man="1"/>
    <brk id="233" max="11" man="1"/>
    <brk id="274" max="11" man="1"/>
    <brk id="314" max="11" man="1"/>
    <brk id="356" max="11" man="1"/>
    <brk id="392" max="11" man="1"/>
    <brk id="435" max="11" man="1"/>
    <brk id="475" max="11" man="1"/>
    <brk id="515" max="11" man="1"/>
    <brk id="557" max="11" man="1"/>
    <brk id="5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2022 г.</vt:lpstr>
      <vt:lpstr>'на 1 января 2022 г.'!Область_печати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Стецун Ольга</cp:lastModifiedBy>
  <cp:lastPrinted>2022-07-26T10:56:40Z</cp:lastPrinted>
  <dcterms:created xsi:type="dcterms:W3CDTF">1996-10-08T23:32:33Z</dcterms:created>
  <dcterms:modified xsi:type="dcterms:W3CDTF">2022-08-23T03:24:40Z</dcterms:modified>
</cp:coreProperties>
</file>