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" windowWidth="15576" windowHeight="12516"/>
  </bookViews>
  <sheets>
    <sheet name="Приложение №2 Табл.№2" sheetId="2" r:id="rId1"/>
  </sheets>
  <definedNames>
    <definedName name="_xlnm.Print_Titles" localSheetId="0">'Приложение №2 Табл.№2'!$13:$13</definedName>
    <definedName name="_xlnm.Print_Area" localSheetId="0">'Приложение №2 Табл.№2'!$B$2:$L$27</definedName>
  </definedNames>
  <calcPr calcId="145621"/>
</workbook>
</file>

<file path=xl/calcChain.xml><?xml version="1.0" encoding="utf-8"?>
<calcChain xmlns="http://schemas.openxmlformats.org/spreadsheetml/2006/main">
  <c r="K21" i="2" l="1"/>
  <c r="L21" i="2" l="1"/>
  <c r="J21" i="2"/>
  <c r="K22" i="2" l="1"/>
  <c r="C27" i="2"/>
  <c r="D27" i="2"/>
  <c r="E27" i="2"/>
  <c r="F27" i="2"/>
  <c r="G27" i="2"/>
  <c r="H27" i="2"/>
  <c r="I27" i="2"/>
  <c r="L25" i="2" l="1"/>
  <c r="K25" i="2"/>
  <c r="J25" i="2"/>
  <c r="L23" i="2"/>
  <c r="K23" i="2"/>
  <c r="J23" i="2"/>
  <c r="J17" i="2" l="1"/>
  <c r="K17" i="2"/>
  <c r="L17" i="2"/>
  <c r="L26" i="2" l="1"/>
  <c r="K26" i="2"/>
  <c r="J26" i="2"/>
  <c r="I26" i="2"/>
  <c r="H26" i="2"/>
  <c r="G26" i="2"/>
  <c r="F26" i="2"/>
  <c r="E26" i="2"/>
  <c r="D26" i="2"/>
  <c r="C26" i="2"/>
  <c r="K20" i="2" l="1"/>
  <c r="J20" i="2"/>
  <c r="K24" i="2"/>
  <c r="J24" i="2"/>
  <c r="J22" i="2"/>
  <c r="K16" i="2"/>
  <c r="J1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E19" i="2"/>
  <c r="D19" i="2"/>
  <c r="C19" i="2"/>
  <c r="I18" i="2"/>
  <c r="H18" i="2"/>
  <c r="G18" i="2"/>
  <c r="F18" i="2"/>
  <c r="E18" i="2"/>
  <c r="D18" i="2"/>
  <c r="C18" i="2"/>
  <c r="I17" i="2"/>
  <c r="H17" i="2"/>
  <c r="G17" i="2"/>
  <c r="F17" i="2"/>
  <c r="E17" i="2"/>
  <c r="D17" i="2"/>
  <c r="C17" i="2"/>
  <c r="I16" i="2"/>
  <c r="H16" i="2"/>
  <c r="G16" i="2"/>
  <c r="F16" i="2"/>
  <c r="E16" i="2"/>
  <c r="D16" i="2"/>
  <c r="C16" i="2"/>
  <c r="I15" i="2"/>
  <c r="H15" i="2"/>
  <c r="G15" i="2"/>
  <c r="F15" i="2"/>
  <c r="E15" i="2"/>
  <c r="D15" i="2"/>
  <c r="C15" i="2"/>
  <c r="I14" i="2"/>
  <c r="H14" i="2"/>
  <c r="G14" i="2"/>
  <c r="F14" i="2"/>
  <c r="E14" i="2"/>
  <c r="D14" i="2"/>
  <c r="C14" i="2"/>
  <c r="J19" i="2" l="1"/>
  <c r="K19" i="2"/>
  <c r="K15" i="2" s="1"/>
  <c r="K14" i="2" s="1"/>
  <c r="J15" i="2"/>
  <c r="J14" i="2" s="1"/>
  <c r="L16" i="2" l="1"/>
  <c r="L24" i="2"/>
  <c r="L20" i="2"/>
  <c r="L22" i="2" l="1"/>
  <c r="L19" i="2" s="1"/>
  <c r="L15" i="2" l="1"/>
  <c r="L14" i="2" s="1"/>
</calcChain>
</file>

<file path=xl/sharedStrings.xml><?xml version="1.0" encoding="utf-8"?>
<sst xmlns="http://schemas.openxmlformats.org/spreadsheetml/2006/main" count="55" uniqueCount="49">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</sst>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GridLines="0" tabSelected="1" topLeftCell="B2" zoomScale="80" zoomScaleNormal="80" workbookViewId="0">
      <selection activeCell="A17" sqref="A1:A1048576"/>
    </sheetView>
  </sheetViews>
  <sheetFormatPr defaultColWidth="9.109375" defaultRowHeight="13.2" x14ac:dyDescent="0.25"/>
  <cols>
    <col min="1" max="1" width="31.33203125" style="17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20" customWidth="1"/>
    <col min="10" max="11" width="18.6640625" style="20" customWidth="1"/>
    <col min="12" max="12" width="18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4"/>
      <c r="B1" s="4"/>
      <c r="C1" s="4"/>
      <c r="D1" s="4"/>
      <c r="E1" s="4"/>
      <c r="F1" s="4"/>
      <c r="G1" s="4"/>
      <c r="H1" s="4"/>
      <c r="I1" s="19"/>
      <c r="J1" s="19"/>
      <c r="K1" s="19"/>
      <c r="L1" s="4"/>
      <c r="M1" s="3"/>
      <c r="N1" s="3"/>
    </row>
    <row r="2" spans="1:14" ht="16.5" customHeight="1" x14ac:dyDescent="0.35">
      <c r="A2" s="14"/>
      <c r="B2" s="4"/>
      <c r="C2" s="4"/>
      <c r="D2" s="4"/>
      <c r="E2" s="4"/>
      <c r="F2" s="4"/>
      <c r="G2" s="4"/>
      <c r="H2" s="4"/>
      <c r="I2" s="19"/>
      <c r="J2" s="19"/>
      <c r="K2" s="19"/>
      <c r="L2" s="8" t="s">
        <v>42</v>
      </c>
      <c r="M2" s="3"/>
      <c r="N2" s="3"/>
    </row>
    <row r="3" spans="1:14" ht="16.5" customHeight="1" x14ac:dyDescent="0.35">
      <c r="A3" s="14"/>
      <c r="B3" s="4"/>
      <c r="C3" s="4"/>
      <c r="D3" s="4"/>
      <c r="E3" s="4"/>
      <c r="F3" s="4"/>
      <c r="G3" s="4"/>
      <c r="H3" s="4"/>
      <c r="I3" s="19"/>
      <c r="J3" s="19"/>
      <c r="K3" s="19"/>
      <c r="L3" s="8" t="s">
        <v>15</v>
      </c>
      <c r="M3" s="3"/>
      <c r="N3" s="3"/>
    </row>
    <row r="4" spans="1:14" ht="16.5" customHeight="1" x14ac:dyDescent="0.35">
      <c r="A4" s="14"/>
      <c r="B4" s="4"/>
      <c r="C4" s="4"/>
      <c r="D4" s="4"/>
      <c r="E4" s="4"/>
      <c r="F4" s="4"/>
      <c r="G4" s="4"/>
      <c r="H4" s="4"/>
      <c r="I4" s="19"/>
      <c r="J4" s="19"/>
      <c r="K4" s="19"/>
      <c r="L4" s="21" t="s">
        <v>43</v>
      </c>
      <c r="M4" s="3"/>
      <c r="N4" s="3"/>
    </row>
    <row r="5" spans="1:14" ht="20.399999999999999" customHeight="1" x14ac:dyDescent="0.35">
      <c r="A5" s="14"/>
      <c r="B5" s="4"/>
      <c r="C5" s="4"/>
      <c r="D5" s="4"/>
      <c r="E5" s="4"/>
      <c r="F5" s="4"/>
      <c r="G5" s="4"/>
      <c r="H5" s="4"/>
      <c r="I5" s="19"/>
      <c r="J5" s="19"/>
      <c r="K5" s="19"/>
      <c r="L5" s="22" t="s">
        <v>44</v>
      </c>
      <c r="M5" s="3"/>
      <c r="N5" s="3"/>
    </row>
    <row r="6" spans="1:14" ht="12.75" customHeight="1" x14ac:dyDescent="0.35">
      <c r="A6" s="14"/>
      <c r="B6" s="4"/>
      <c r="C6" s="4"/>
      <c r="D6" s="4"/>
      <c r="E6" s="4"/>
      <c r="F6" s="4"/>
      <c r="G6" s="4"/>
      <c r="H6" s="4"/>
      <c r="I6" s="19"/>
      <c r="J6" s="19"/>
      <c r="K6" s="19"/>
      <c r="L6" s="4"/>
      <c r="M6" s="3"/>
      <c r="N6" s="3"/>
    </row>
    <row r="7" spans="1:14" ht="409.6" hidden="1" customHeight="1" x14ac:dyDescent="0.35">
      <c r="A7" s="14"/>
      <c r="B7" s="4"/>
      <c r="C7" s="4"/>
      <c r="D7" s="4"/>
      <c r="E7" s="4"/>
      <c r="F7" s="4"/>
      <c r="G7" s="4"/>
      <c r="H7" s="4"/>
      <c r="I7" s="19"/>
      <c r="J7" s="19"/>
      <c r="K7" s="19"/>
      <c r="L7" s="4"/>
      <c r="M7" s="3"/>
      <c r="N7" s="3"/>
    </row>
    <row r="8" spans="1:14" ht="51" customHeight="1" x14ac:dyDescent="0.35">
      <c r="A8" s="14"/>
      <c r="B8" s="31" t="s">
        <v>45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"/>
      <c r="N8" s="3"/>
    </row>
    <row r="9" spans="1:14" ht="14.25" customHeight="1" x14ac:dyDescent="0.35">
      <c r="A9" s="14"/>
      <c r="B9" s="4"/>
      <c r="C9" s="4"/>
      <c r="D9" s="4"/>
      <c r="E9" s="4"/>
      <c r="F9" s="4"/>
      <c r="G9" s="4"/>
      <c r="H9" s="4"/>
      <c r="I9" s="19"/>
      <c r="J9" s="19"/>
      <c r="K9" s="19"/>
      <c r="L9" s="4"/>
      <c r="M9" s="3"/>
      <c r="N9" s="3"/>
    </row>
    <row r="10" spans="1:14" ht="40.5" customHeight="1" x14ac:dyDescent="0.35">
      <c r="A10" s="9"/>
      <c r="B10" s="33" t="s">
        <v>14</v>
      </c>
      <c r="C10" s="34" t="s">
        <v>13</v>
      </c>
      <c r="D10" s="35"/>
      <c r="E10" s="35"/>
      <c r="F10" s="35"/>
      <c r="G10" s="35"/>
      <c r="H10" s="35"/>
      <c r="I10" s="32"/>
      <c r="J10" s="36" t="s">
        <v>12</v>
      </c>
      <c r="K10" s="36"/>
      <c r="L10" s="36"/>
      <c r="M10" s="3"/>
      <c r="N10" s="3"/>
    </row>
    <row r="11" spans="1:14" ht="33" customHeight="1" x14ac:dyDescent="0.35">
      <c r="A11" s="9"/>
      <c r="B11" s="33"/>
      <c r="C11" s="32" t="s">
        <v>11</v>
      </c>
      <c r="D11" s="33"/>
      <c r="E11" s="33"/>
      <c r="F11" s="33"/>
      <c r="G11" s="33"/>
      <c r="H11" s="34" t="s">
        <v>16</v>
      </c>
      <c r="I11" s="32"/>
      <c r="J11" s="37" t="s">
        <v>40</v>
      </c>
      <c r="K11" s="37" t="s">
        <v>41</v>
      </c>
      <c r="L11" s="37" t="s">
        <v>46</v>
      </c>
      <c r="M11" s="3"/>
      <c r="N11" s="3"/>
    </row>
    <row r="12" spans="1:14" ht="95.4" customHeight="1" x14ac:dyDescent="0.35">
      <c r="A12" s="9"/>
      <c r="B12" s="33"/>
      <c r="C12" s="7" t="s">
        <v>10</v>
      </c>
      <c r="D12" s="6" t="s">
        <v>9</v>
      </c>
      <c r="E12" s="6" t="s">
        <v>8</v>
      </c>
      <c r="F12" s="6" t="s">
        <v>7</v>
      </c>
      <c r="G12" s="6" t="s">
        <v>6</v>
      </c>
      <c r="H12" s="10" t="s">
        <v>17</v>
      </c>
      <c r="I12" s="13" t="s">
        <v>18</v>
      </c>
      <c r="J12" s="38"/>
      <c r="K12" s="38"/>
      <c r="L12" s="38"/>
      <c r="M12" s="3"/>
      <c r="N12" s="3"/>
    </row>
    <row r="13" spans="1:14" ht="20.25" customHeight="1" x14ac:dyDescent="0.35">
      <c r="A13" s="9"/>
      <c r="B13" s="10">
        <v>1</v>
      </c>
      <c r="C13" s="10">
        <v>2</v>
      </c>
      <c r="D13" s="10">
        <v>3</v>
      </c>
      <c r="E13" s="10">
        <v>4</v>
      </c>
      <c r="F13" s="10">
        <v>5</v>
      </c>
      <c r="G13" s="10">
        <v>6</v>
      </c>
      <c r="H13" s="10">
        <v>7</v>
      </c>
      <c r="I13" s="13">
        <v>8</v>
      </c>
      <c r="J13" s="24">
        <v>9</v>
      </c>
      <c r="K13" s="24">
        <v>10</v>
      </c>
      <c r="L13" s="24">
        <v>11</v>
      </c>
      <c r="M13" s="4"/>
      <c r="N13" s="2"/>
    </row>
    <row r="14" spans="1:14" ht="32.25" customHeight="1" x14ac:dyDescent="0.35">
      <c r="A14" s="15" t="s">
        <v>21</v>
      </c>
      <c r="B14" s="11" t="s">
        <v>5</v>
      </c>
      <c r="C14" s="23" t="str">
        <f t="shared" ref="C14:C25" si="0">MID(A14,1,1)</f>
        <v>2</v>
      </c>
      <c r="D14" s="23" t="str">
        <f t="shared" ref="D14:D25" si="1">MID(A14,3,2)</f>
        <v>00</v>
      </c>
      <c r="E14" s="23" t="str">
        <f t="shared" ref="E14:E25" si="2">MID(A14,6,2)</f>
        <v>00</v>
      </c>
      <c r="F14" s="23" t="str">
        <f t="shared" ref="F14:F25" si="3">MID(A14,8,3)</f>
        <v>000</v>
      </c>
      <c r="G14" s="23" t="str">
        <f t="shared" ref="G14:G25" si="4">MID(A14,12,2)</f>
        <v>00</v>
      </c>
      <c r="H14" s="23" t="str">
        <f t="shared" ref="H14:H25" si="5">MID(A14,15,4)</f>
        <v>0000</v>
      </c>
      <c r="I14" s="23" t="str">
        <f t="shared" ref="I14:I25" si="6">MID(A14,20,3)</f>
        <v>000</v>
      </c>
      <c r="J14" s="26">
        <f t="shared" ref="J14:K14" si="7">J15</f>
        <v>419696158.98000002</v>
      </c>
      <c r="K14" s="26">
        <f t="shared" si="7"/>
        <v>375992787.98000002</v>
      </c>
      <c r="L14" s="26">
        <f>L15</f>
        <v>391580655.62</v>
      </c>
      <c r="M14" s="12"/>
      <c r="N14" s="18"/>
    </row>
    <row r="15" spans="1:14" ht="60.6" customHeight="1" x14ac:dyDescent="0.35">
      <c r="A15" s="15" t="s">
        <v>22</v>
      </c>
      <c r="B15" s="11" t="s">
        <v>4</v>
      </c>
      <c r="C15" s="23" t="str">
        <f t="shared" si="0"/>
        <v>2</v>
      </c>
      <c r="D15" s="23" t="str">
        <f t="shared" si="1"/>
        <v>02</v>
      </c>
      <c r="E15" s="23" t="str">
        <f t="shared" si="2"/>
        <v>00</v>
      </c>
      <c r="F15" s="23" t="str">
        <f t="shared" si="3"/>
        <v>000</v>
      </c>
      <c r="G15" s="23" t="str">
        <f t="shared" si="4"/>
        <v>00</v>
      </c>
      <c r="H15" s="23" t="str">
        <f t="shared" si="5"/>
        <v>0000</v>
      </c>
      <c r="I15" s="23" t="str">
        <f t="shared" si="6"/>
        <v>000</v>
      </c>
      <c r="J15" s="26">
        <f>J16+J19</f>
        <v>419696158.98000002</v>
      </c>
      <c r="K15" s="26">
        <f>K16+K19</f>
        <v>375992787.98000002</v>
      </c>
      <c r="L15" s="26">
        <f>L16+L19</f>
        <v>391580655.62</v>
      </c>
      <c r="M15" s="12"/>
      <c r="N15" s="2"/>
    </row>
    <row r="16" spans="1:14" s="29" customFormat="1" ht="42" customHeight="1" x14ac:dyDescent="0.35">
      <c r="A16" s="15" t="s">
        <v>27</v>
      </c>
      <c r="B16" s="11" t="s">
        <v>23</v>
      </c>
      <c r="C16" s="23" t="str">
        <f t="shared" si="0"/>
        <v>2</v>
      </c>
      <c r="D16" s="23" t="str">
        <f t="shared" si="1"/>
        <v>02</v>
      </c>
      <c r="E16" s="23" t="str">
        <f t="shared" si="2"/>
        <v>10</v>
      </c>
      <c r="F16" s="23" t="str">
        <f t="shared" si="3"/>
        <v>000</v>
      </c>
      <c r="G16" s="23" t="str">
        <f t="shared" si="4"/>
        <v>00</v>
      </c>
      <c r="H16" s="23" t="str">
        <f t="shared" si="5"/>
        <v>0000</v>
      </c>
      <c r="I16" s="23" t="str">
        <f t="shared" si="6"/>
        <v>150</v>
      </c>
      <c r="J16" s="26">
        <f>J17</f>
        <v>169199477</v>
      </c>
      <c r="K16" s="26">
        <f t="shared" ref="K16:L16" si="8">K17</f>
        <v>132218290</v>
      </c>
      <c r="L16" s="26">
        <f t="shared" si="8"/>
        <v>147806062</v>
      </c>
      <c r="M16" s="5" t="s">
        <v>0</v>
      </c>
      <c r="N16" s="28"/>
    </row>
    <row r="17" spans="1:14" ht="34.200000000000003" customHeight="1" x14ac:dyDescent="0.35">
      <c r="A17" s="15" t="s">
        <v>28</v>
      </c>
      <c r="B17" s="11" t="s">
        <v>3</v>
      </c>
      <c r="C17" s="23" t="str">
        <f t="shared" si="0"/>
        <v>2</v>
      </c>
      <c r="D17" s="23" t="str">
        <f t="shared" si="1"/>
        <v>02</v>
      </c>
      <c r="E17" s="23" t="str">
        <f t="shared" si="2"/>
        <v>15</v>
      </c>
      <c r="F17" s="23" t="str">
        <f t="shared" si="3"/>
        <v>001</v>
      </c>
      <c r="G17" s="23" t="str">
        <f t="shared" si="4"/>
        <v>00</v>
      </c>
      <c r="H17" s="23" t="str">
        <f t="shared" si="5"/>
        <v>0000</v>
      </c>
      <c r="I17" s="23" t="str">
        <f t="shared" si="6"/>
        <v>150</v>
      </c>
      <c r="J17" s="26">
        <f t="shared" ref="J17:L17" si="9">J18</f>
        <v>169199477</v>
      </c>
      <c r="K17" s="26">
        <f t="shared" si="9"/>
        <v>132218290</v>
      </c>
      <c r="L17" s="26">
        <f t="shared" si="9"/>
        <v>147806062</v>
      </c>
      <c r="M17" s="5" t="s">
        <v>0</v>
      </c>
      <c r="N17" s="2"/>
    </row>
    <row r="18" spans="1:14" ht="63.75" customHeight="1" x14ac:dyDescent="0.35">
      <c r="A18" s="15" t="s">
        <v>29</v>
      </c>
      <c r="B18" s="11" t="s">
        <v>39</v>
      </c>
      <c r="C18" s="23" t="str">
        <f t="shared" si="0"/>
        <v>2</v>
      </c>
      <c r="D18" s="23" t="str">
        <f t="shared" si="1"/>
        <v>02</v>
      </c>
      <c r="E18" s="23" t="str">
        <f t="shared" si="2"/>
        <v>15</v>
      </c>
      <c r="F18" s="23" t="str">
        <f t="shared" si="3"/>
        <v>001</v>
      </c>
      <c r="G18" s="23" t="str">
        <f t="shared" si="4"/>
        <v>05</v>
      </c>
      <c r="H18" s="23" t="str">
        <f t="shared" si="5"/>
        <v>0000</v>
      </c>
      <c r="I18" s="23" t="str">
        <f t="shared" si="6"/>
        <v>150</v>
      </c>
      <c r="J18" s="26">
        <v>169199477</v>
      </c>
      <c r="K18" s="26">
        <v>132218290</v>
      </c>
      <c r="L18" s="26">
        <v>147806062</v>
      </c>
      <c r="M18" s="5" t="s">
        <v>0</v>
      </c>
      <c r="N18" s="2"/>
    </row>
    <row r="19" spans="1:14" s="29" customFormat="1" ht="40.200000000000003" customHeight="1" x14ac:dyDescent="0.35">
      <c r="A19" s="15" t="s">
        <v>31</v>
      </c>
      <c r="B19" s="11" t="s">
        <v>24</v>
      </c>
      <c r="C19" s="23" t="str">
        <f t="shared" si="0"/>
        <v>2</v>
      </c>
      <c r="D19" s="23" t="str">
        <f t="shared" si="1"/>
        <v>02</v>
      </c>
      <c r="E19" s="23" t="str">
        <f t="shared" si="2"/>
        <v>30</v>
      </c>
      <c r="F19" s="23" t="str">
        <f t="shared" si="3"/>
        <v>000</v>
      </c>
      <c r="G19" s="23" t="str">
        <f t="shared" si="4"/>
        <v>00</v>
      </c>
      <c r="H19" s="23" t="str">
        <f t="shared" si="5"/>
        <v>0000</v>
      </c>
      <c r="I19" s="23" t="str">
        <f t="shared" si="6"/>
        <v>150</v>
      </c>
      <c r="J19" s="26">
        <f>J20+J22+J24+J26</f>
        <v>250496681.97999999</v>
      </c>
      <c r="K19" s="26">
        <f>K20+K22+K24+K26</f>
        <v>243774497.97999999</v>
      </c>
      <c r="L19" s="26">
        <f>L20+L22+L24+L26</f>
        <v>243774593.62</v>
      </c>
      <c r="M19" s="5" t="s">
        <v>0</v>
      </c>
      <c r="N19" s="28"/>
    </row>
    <row r="20" spans="1:14" ht="61.95" customHeight="1" x14ac:dyDescent="0.35">
      <c r="A20" s="15" t="s">
        <v>32</v>
      </c>
      <c r="B20" s="11" t="s">
        <v>2</v>
      </c>
      <c r="C20" s="23" t="str">
        <f t="shared" si="0"/>
        <v>2</v>
      </c>
      <c r="D20" s="23" t="str">
        <f t="shared" si="1"/>
        <v>02</v>
      </c>
      <c r="E20" s="23" t="str">
        <f t="shared" si="2"/>
        <v>30</v>
      </c>
      <c r="F20" s="23" t="str">
        <f t="shared" si="3"/>
        <v>024</v>
      </c>
      <c r="G20" s="23" t="str">
        <f t="shared" si="4"/>
        <v>00</v>
      </c>
      <c r="H20" s="23" t="str">
        <f t="shared" si="5"/>
        <v>0000</v>
      </c>
      <c r="I20" s="23" t="str">
        <f t="shared" si="6"/>
        <v>150</v>
      </c>
      <c r="J20" s="26">
        <f t="shared" ref="J20:K20" si="10">J21</f>
        <v>232920478.66</v>
      </c>
      <c r="K20" s="26">
        <f t="shared" si="10"/>
        <v>226198291.66</v>
      </c>
      <c r="L20" s="26">
        <f>L21</f>
        <v>226198329.66</v>
      </c>
      <c r="M20" s="5" t="s">
        <v>0</v>
      </c>
      <c r="N20" s="2"/>
    </row>
    <row r="21" spans="1:14" ht="64.95" customHeight="1" x14ac:dyDescent="0.35">
      <c r="A21" s="15" t="s">
        <v>33</v>
      </c>
      <c r="B21" s="11" t="s">
        <v>1</v>
      </c>
      <c r="C21" s="23" t="str">
        <f t="shared" si="0"/>
        <v>2</v>
      </c>
      <c r="D21" s="23" t="str">
        <f t="shared" si="1"/>
        <v>02</v>
      </c>
      <c r="E21" s="23" t="str">
        <f t="shared" si="2"/>
        <v>30</v>
      </c>
      <c r="F21" s="23" t="str">
        <f t="shared" si="3"/>
        <v>024</v>
      </c>
      <c r="G21" s="23" t="str">
        <f t="shared" si="4"/>
        <v>05</v>
      </c>
      <c r="H21" s="23" t="str">
        <f t="shared" si="5"/>
        <v>0000</v>
      </c>
      <c r="I21" s="23" t="str">
        <f t="shared" si="6"/>
        <v>150</v>
      </c>
      <c r="J21" s="26">
        <f>196759435+1212122+579419.75+476407+227754+33611140+48056.28+6144.63</f>
        <v>232920478.66</v>
      </c>
      <c r="K21" s="26">
        <f>196759435+1212122+579419.75+476407+227795+26888912+48056.28+6144.63</f>
        <v>226198291.66</v>
      </c>
      <c r="L21" s="26">
        <f>196759435+1212122+579419.75+476407+227833+26888912+48056.28+6144.63</f>
        <v>226198329.66</v>
      </c>
      <c r="M21" s="5"/>
      <c r="N21" s="28"/>
    </row>
    <row r="22" spans="1:14" ht="53.4" customHeight="1" x14ac:dyDescent="0.35">
      <c r="A22" s="15" t="s">
        <v>34</v>
      </c>
      <c r="B22" s="11" t="s">
        <v>47</v>
      </c>
      <c r="C22" s="23" t="str">
        <f t="shared" si="0"/>
        <v>2</v>
      </c>
      <c r="D22" s="23" t="str">
        <f t="shared" si="1"/>
        <v>02</v>
      </c>
      <c r="E22" s="23" t="str">
        <f t="shared" si="2"/>
        <v>30</v>
      </c>
      <c r="F22" s="23" t="str">
        <f t="shared" si="3"/>
        <v>027</v>
      </c>
      <c r="G22" s="23" t="str">
        <f t="shared" si="4"/>
        <v>00</v>
      </c>
      <c r="H22" s="23" t="str">
        <f t="shared" si="5"/>
        <v>0000</v>
      </c>
      <c r="I22" s="23" t="str">
        <f t="shared" si="6"/>
        <v>150</v>
      </c>
      <c r="J22" s="26">
        <f t="shared" ref="J22" si="11">J23</f>
        <v>16635355</v>
      </c>
      <c r="K22" s="26">
        <f>8747299+4455982+3432074</f>
        <v>16635355</v>
      </c>
      <c r="L22" s="26">
        <f>L23</f>
        <v>16635355</v>
      </c>
      <c r="M22" s="5" t="s">
        <v>0</v>
      </c>
      <c r="N22" s="2"/>
    </row>
    <row r="23" spans="1:14" ht="74.400000000000006" customHeight="1" x14ac:dyDescent="0.35">
      <c r="A23" s="15" t="s">
        <v>35</v>
      </c>
      <c r="B23" s="11" t="s">
        <v>48</v>
      </c>
      <c r="C23" s="23" t="str">
        <f t="shared" si="0"/>
        <v>2</v>
      </c>
      <c r="D23" s="23" t="str">
        <f t="shared" si="1"/>
        <v>02</v>
      </c>
      <c r="E23" s="23" t="str">
        <f t="shared" si="2"/>
        <v>30</v>
      </c>
      <c r="F23" s="23" t="str">
        <f t="shared" si="3"/>
        <v>027</v>
      </c>
      <c r="G23" s="23" t="str">
        <f t="shared" si="4"/>
        <v>05</v>
      </c>
      <c r="H23" s="23" t="str">
        <f t="shared" si="5"/>
        <v>0000</v>
      </c>
      <c r="I23" s="23" t="str">
        <f t="shared" si="6"/>
        <v>150</v>
      </c>
      <c r="J23" s="26">
        <f>8747299+4455982+3432074</f>
        <v>16635355</v>
      </c>
      <c r="K23" s="26">
        <f>8747299+4455982+3432074</f>
        <v>16635355</v>
      </c>
      <c r="L23" s="26">
        <f>16635355</f>
        <v>16635355</v>
      </c>
      <c r="M23" s="5" t="s">
        <v>0</v>
      </c>
      <c r="N23" s="2"/>
    </row>
    <row r="24" spans="1:14" ht="96.6" customHeight="1" x14ac:dyDescent="0.35">
      <c r="A24" s="16" t="s">
        <v>36</v>
      </c>
      <c r="B24" s="11" t="s">
        <v>19</v>
      </c>
      <c r="C24" s="23" t="str">
        <f t="shared" si="0"/>
        <v>2</v>
      </c>
      <c r="D24" s="23" t="str">
        <f t="shared" si="1"/>
        <v>02</v>
      </c>
      <c r="E24" s="23" t="str">
        <f t="shared" si="2"/>
        <v>30</v>
      </c>
      <c r="F24" s="23" t="str">
        <f t="shared" si="3"/>
        <v>029</v>
      </c>
      <c r="G24" s="23" t="str">
        <f t="shared" si="4"/>
        <v>00</v>
      </c>
      <c r="H24" s="23" t="str">
        <f t="shared" si="5"/>
        <v>0000</v>
      </c>
      <c r="I24" s="23" t="str">
        <f t="shared" si="6"/>
        <v>150</v>
      </c>
      <c r="J24" s="26">
        <f t="shared" ref="J24:K24" si="12">J25</f>
        <v>940776</v>
      </c>
      <c r="K24" s="26">
        <f t="shared" si="12"/>
        <v>940776</v>
      </c>
      <c r="L24" s="26">
        <f>L25</f>
        <v>940776</v>
      </c>
      <c r="M24" s="12"/>
      <c r="N24" s="2"/>
    </row>
    <row r="25" spans="1:14" ht="109.95" customHeight="1" x14ac:dyDescent="0.35">
      <c r="A25" s="16" t="s">
        <v>37</v>
      </c>
      <c r="B25" s="11" t="s">
        <v>20</v>
      </c>
      <c r="C25" s="25" t="str">
        <f t="shared" si="0"/>
        <v>2</v>
      </c>
      <c r="D25" s="25" t="str">
        <f t="shared" si="1"/>
        <v>02</v>
      </c>
      <c r="E25" s="25" t="str">
        <f t="shared" si="2"/>
        <v>30</v>
      </c>
      <c r="F25" s="25" t="str">
        <f t="shared" si="3"/>
        <v>029</v>
      </c>
      <c r="G25" s="25" t="str">
        <f t="shared" si="4"/>
        <v>05</v>
      </c>
      <c r="H25" s="25" t="str">
        <f t="shared" si="5"/>
        <v>0000</v>
      </c>
      <c r="I25" s="25" t="str">
        <f t="shared" si="6"/>
        <v>150</v>
      </c>
      <c r="J25" s="27">
        <f>940776</f>
        <v>940776</v>
      </c>
      <c r="K25" s="27">
        <f>940776</f>
        <v>940776</v>
      </c>
      <c r="L25" s="27">
        <f>940776</f>
        <v>940776</v>
      </c>
      <c r="M25" s="12"/>
      <c r="N25" s="2"/>
    </row>
    <row r="26" spans="1:14" ht="82.95" customHeight="1" x14ac:dyDescent="0.35">
      <c r="A26" s="16" t="s">
        <v>38</v>
      </c>
      <c r="B26" s="11" t="s">
        <v>25</v>
      </c>
      <c r="C26" s="25" t="str">
        <f t="shared" ref="C26:C27" si="13">MID(A26,1,1)</f>
        <v>2</v>
      </c>
      <c r="D26" s="25" t="str">
        <f t="shared" ref="D26:D27" si="14">MID(A26,3,2)</f>
        <v>02</v>
      </c>
      <c r="E26" s="25" t="str">
        <f t="shared" ref="E26:E27" si="15">MID(A26,6,2)</f>
        <v>35</v>
      </c>
      <c r="F26" s="25" t="str">
        <f t="shared" ref="F26:F27" si="16">MID(A26,8,3)</f>
        <v>120</v>
      </c>
      <c r="G26" s="25" t="str">
        <f t="shared" ref="G26:G27" si="17">MID(A26,12,2)</f>
        <v>00</v>
      </c>
      <c r="H26" s="25" t="str">
        <f t="shared" ref="H26:H27" si="18">MID(A26,15,4)</f>
        <v>0000</v>
      </c>
      <c r="I26" s="25" t="str">
        <f t="shared" ref="I26:I27" si="19">MID(A26,20,3)</f>
        <v>150</v>
      </c>
      <c r="J26" s="26">
        <f>J27</f>
        <v>72.319999999999993</v>
      </c>
      <c r="K26" s="26">
        <f>K27</f>
        <v>75.319999999999993</v>
      </c>
      <c r="L26" s="26">
        <f>L27</f>
        <v>132.96</v>
      </c>
      <c r="M26" s="12"/>
      <c r="N26" s="2"/>
    </row>
    <row r="27" spans="1:14" ht="78.599999999999994" customHeight="1" x14ac:dyDescent="0.35">
      <c r="A27" s="16" t="s">
        <v>30</v>
      </c>
      <c r="B27" s="11" t="s">
        <v>26</v>
      </c>
      <c r="C27" s="30" t="str">
        <f t="shared" si="13"/>
        <v>2</v>
      </c>
      <c r="D27" s="30" t="str">
        <f t="shared" si="14"/>
        <v>02</v>
      </c>
      <c r="E27" s="30" t="str">
        <f t="shared" si="15"/>
        <v>35</v>
      </c>
      <c r="F27" s="30" t="str">
        <f t="shared" si="16"/>
        <v>120</v>
      </c>
      <c r="G27" s="30" t="str">
        <f t="shared" si="17"/>
        <v>05</v>
      </c>
      <c r="H27" s="30" t="str">
        <f t="shared" si="18"/>
        <v>0000</v>
      </c>
      <c r="I27" s="30" t="str">
        <f t="shared" si="19"/>
        <v>150</v>
      </c>
      <c r="J27" s="27">
        <v>72.319999999999993</v>
      </c>
      <c r="K27" s="27">
        <v>75.319999999999993</v>
      </c>
      <c r="L27" s="27">
        <v>132.96</v>
      </c>
      <c r="M27" s="12"/>
      <c r="N27" s="2"/>
    </row>
  </sheetData>
  <mergeCells count="9">
    <mergeCell ref="B8:L8"/>
    <mergeCell ref="C11:G11"/>
    <mergeCell ref="B10:B12"/>
    <mergeCell ref="C10:I10"/>
    <mergeCell ref="H11:I11"/>
    <mergeCell ref="J10:L10"/>
    <mergeCell ref="J11:J12"/>
    <mergeCell ref="K11:K12"/>
    <mergeCell ref="L11:L12"/>
  </mergeCells>
  <printOptions horizontalCentered="1"/>
  <pageMargins left="0.39370078740157483" right="0.19685039370078741" top="0.39370078740157483" bottom="0" header="0" footer="0"/>
  <pageSetup paperSize="9" scale="55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Табл.№2</vt:lpstr>
      <vt:lpstr>'Приложение №2 Табл.№2'!Заголовки_для_печати</vt:lpstr>
      <vt:lpstr>'Приложение №2 Табл.№2'!Область_печати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2022-11-28T11:34:50Z</cp:lastPrinted>
  <dcterms:created xsi:type="dcterms:W3CDTF">2014-11-10T11:12:38Z</dcterms:created>
  <dcterms:modified xsi:type="dcterms:W3CDTF">2022-11-28T11:37:14Z</dcterms:modified>
</cp:coreProperties>
</file>